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иаграмма1" sheetId="1" r:id="rId1"/>
    <sheet name="Лист1" sheetId="2" r:id="rId2"/>
  </sheets>
  <definedNames>
    <definedName name="Excel_BuiltIn_Print_Area_10">"$#ССЫЛ!.$A$1:$F$280"</definedName>
    <definedName name="Excel_BuiltIn_Print_Area_3_1">"$#ССЫЛ!.$A$1:$F$75"</definedName>
    <definedName name="Excel_BuiltIn_Print_Area_5_1">"$#ССЫЛ!.$A$1:$F$84"</definedName>
    <definedName name="Excel_BuiltIn_Print_Area_8_1">"$#ССЫЛ!.$A$1:$G$158"</definedName>
    <definedName name="Excel_BuiltIn_Print_Area_9_1">"$#ССЫЛ!.$A$1:$G$158"</definedName>
  </definedNames>
  <calcPr fullCalcOnLoad="1"/>
</workbook>
</file>

<file path=xl/sharedStrings.xml><?xml version="1.0" encoding="utf-8"?>
<sst xmlns="http://schemas.openxmlformats.org/spreadsheetml/2006/main" count="540" uniqueCount="489">
  <si>
    <t xml:space="preserve">(тыс.руб.) </t>
  </si>
  <si>
    <t>Статьи затрат</t>
  </si>
  <si>
    <t xml:space="preserve">Р а с ч е т </t>
  </si>
  <si>
    <t>Итого год</t>
  </si>
  <si>
    <t xml:space="preserve">          в том числе по кв-лам</t>
  </si>
  <si>
    <t>I. Прямые затраты</t>
  </si>
  <si>
    <t xml:space="preserve">      1.Ремонт конструктивных элементов жилых зданий </t>
  </si>
  <si>
    <r>
      <t>1</t>
    </r>
    <r>
      <rPr>
        <sz val="8"/>
        <rFont val="Times New Roman"/>
        <family val="1"/>
      </rPr>
      <t>.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ФОТ </t>
    </r>
  </si>
  <si>
    <r>
      <t xml:space="preserve">Заработная плата </t>
    </r>
    <r>
      <rPr>
        <u val="single"/>
        <sz val="10"/>
        <rFont val="Times New Roman"/>
        <family val="1"/>
      </rPr>
      <t>плотников(3),кровельщиков(1),</t>
    </r>
  </si>
  <si>
    <r>
      <t xml:space="preserve">шт.-маляров(4) </t>
    </r>
    <r>
      <rPr>
        <sz val="10"/>
        <rFont val="Times New Roman"/>
        <family val="1"/>
      </rPr>
      <t>по штатному расписанию с</t>
    </r>
  </si>
  <si>
    <t>на основании расчета з/пл.  по кв-лам и с учетом отпусков(6%)</t>
  </si>
  <si>
    <t xml:space="preserve">2. Отчисления </t>
  </si>
  <si>
    <t>3.Материалы</t>
  </si>
  <si>
    <r>
      <t xml:space="preserve">   согласно плана по тек.р-ту</t>
    </r>
    <r>
      <rPr>
        <sz val="10"/>
        <rFont val="Times New Roman"/>
        <family val="1"/>
      </rPr>
      <t xml:space="preserve"> </t>
    </r>
  </si>
  <si>
    <t>4.Прочие</t>
  </si>
  <si>
    <t>спецодежда</t>
  </si>
  <si>
    <t xml:space="preserve">   расходы</t>
  </si>
  <si>
    <t xml:space="preserve">     -кровельщик  1175  х  1 чел  = 1175руб</t>
  </si>
  <si>
    <t xml:space="preserve">     -плотник       1175 х  3 чел       = 3525 руб</t>
  </si>
  <si>
    <t xml:space="preserve">     -шт.-маляр     1717  х  4чел       =   6868 руб</t>
  </si>
  <si>
    <r>
      <t xml:space="preserve">                                      Итого 11 568 руб.   </t>
    </r>
    <r>
      <rPr>
        <sz val="10"/>
        <rFont val="Times New Roman"/>
        <family val="1"/>
      </rPr>
      <t>в  т.ч. НДС  - 1,7т.р.</t>
    </r>
  </si>
  <si>
    <t xml:space="preserve">  Инструмент:</t>
  </si>
  <si>
    <t xml:space="preserve"> -плотник,кровельщик 687,91 х 4чел. = 2 752 руб</t>
  </si>
  <si>
    <t xml:space="preserve"> -штукат., маляр            758,90 х 4 чел = 3 036 руб</t>
  </si>
  <si>
    <r>
      <t xml:space="preserve">                                      </t>
    </r>
    <r>
      <rPr>
        <b/>
        <sz val="10"/>
        <rFont val="Times New Roman"/>
        <family val="1"/>
      </rPr>
      <t xml:space="preserve">итого  5 788 руб   </t>
    </r>
    <r>
      <rPr>
        <sz val="10"/>
        <rFont val="Times New Roman"/>
        <family val="1"/>
      </rPr>
      <t>в  т.ч. НДС  -  0,9 т.р.</t>
    </r>
  </si>
  <si>
    <t xml:space="preserve"> Молоко</t>
  </si>
  <si>
    <t>Мыло</t>
  </si>
  <si>
    <t>Мед.осмотр при вредных условиях труда (1раз в 2 года)</t>
  </si>
  <si>
    <t xml:space="preserve">  - шт-маляры работа с нитрокрасками,растворителями  - 4чел.</t>
  </si>
  <si>
    <t xml:space="preserve">  - плотник-кровельщик  работа с битумом,высота  - 4чел</t>
  </si>
  <si>
    <t>мед.осмотр(женск., вред.усл.труд)</t>
  </si>
  <si>
    <t xml:space="preserve">Итого прочих расходов :  </t>
  </si>
  <si>
    <t>Всего расходов по статье "Ремонт конструк.элементов"</t>
  </si>
  <si>
    <t xml:space="preserve">     2. Ремонт и обслуживание инженерного оборудования</t>
  </si>
  <si>
    <t xml:space="preserve">  1.  ФОТ </t>
  </si>
  <si>
    <r>
      <t>Заработная плата  по штатному расписанию</t>
    </r>
    <r>
      <rPr>
        <sz val="10"/>
        <rFont val="Times New Roman"/>
        <family val="1"/>
      </rPr>
      <t xml:space="preserve"> </t>
    </r>
  </si>
  <si>
    <t>с учетом премии 50% ,урал . коэфф. 15% ,</t>
  </si>
  <si>
    <t>за вредность 12% -сварщикам, доплата за ненормирован.</t>
  </si>
  <si>
    <t xml:space="preserve"> рабоч. день :  водитель  - 25%;  тракторист-  15%</t>
  </si>
  <si>
    <t>слесарь-сан.-15чел.,электрик- 3чел.</t>
  </si>
  <si>
    <t>электрогазосварщик - 4 чел.</t>
  </si>
  <si>
    <t>водители- 2 чел ; тракторист - 1 чел.</t>
  </si>
  <si>
    <t xml:space="preserve">4. Транспортные </t>
  </si>
  <si>
    <t>1. ГСМ</t>
  </si>
  <si>
    <t xml:space="preserve">     расходы</t>
  </si>
  <si>
    <t>а) топливо</t>
  </si>
  <si>
    <t xml:space="preserve"> пробег:«ГАЗ-2705-34» составляет в мес. 3 000 км,</t>
  </si>
  <si>
    <t xml:space="preserve">               «ГАЗ-2705-34» составляет в мес. 3 000 км,</t>
  </si>
  <si>
    <t xml:space="preserve"> расход бензина на 100 км  в месяц :</t>
  </si>
  <si>
    <t xml:space="preserve"> летом  - « ГАЗ –2705-34»    - 18литров        </t>
  </si>
  <si>
    <t xml:space="preserve">                « ГАЗ –2705-34»    - 18литров     </t>
  </si>
  <si>
    <t xml:space="preserve">зимой -« ГАЗ –2705-34»    - 20литров        </t>
  </si>
  <si>
    <t xml:space="preserve">              « ГАЗ –2705-34»    - 20литров      </t>
  </si>
  <si>
    <t>Расход бензина  в летнее время ( руб.)</t>
  </si>
  <si>
    <t>Расход бензина  в зимнее время ( руб.)</t>
  </si>
  <si>
    <t>Расход дизтоплива ( руб.)</t>
  </si>
  <si>
    <t xml:space="preserve"> В среднем  мото/час "МТЗ-82,2"  в м-ц  90час.</t>
  </si>
  <si>
    <t>б) масла (моторное, трансмиссионное, специальное)</t>
  </si>
  <si>
    <t>«ГАЗ – 2705-34»  - 2,8л  на 100 л расхода ГСМ</t>
  </si>
  <si>
    <t>«МТЗ-82,2» на 100л.  расхода топлива – 7.5%</t>
  </si>
  <si>
    <t xml:space="preserve"> расход масла :</t>
  </si>
  <si>
    <t>3. Текущий ремонт а/м</t>
  </si>
  <si>
    <t xml:space="preserve"> от балансовой стоимости - 10%</t>
  </si>
  <si>
    <t>«ГАЗ-2705-34»  - 165 167,70 руб. х 10% =  16 517 руб</t>
  </si>
  <si>
    <t>«МТЗ-82,2»  - 317 500 руб. х  10%  = 31 750 руб</t>
  </si>
  <si>
    <t>Прицеп к МТЗ-82,2  -  54 166 руб  х  10% = 5 417 руб</t>
  </si>
  <si>
    <t xml:space="preserve">Итого на текущий р-т а/м    -   56 ,9т.р. в т.ч.НДС- 8,7т.р.   </t>
  </si>
  <si>
    <t>ВСЕГО транспортных расходов</t>
  </si>
  <si>
    <t xml:space="preserve"> 5. Услуги</t>
  </si>
  <si>
    <t>1.Услуги  АДС</t>
  </si>
  <si>
    <t>сторонних орг.</t>
  </si>
  <si>
    <t xml:space="preserve"> для промывки системы ц/о</t>
  </si>
  <si>
    <t>дог. № 33 , 1.08.06г ООО"СТП"</t>
  </si>
  <si>
    <t>К-во часов промывки  -  94 час</t>
  </si>
  <si>
    <t xml:space="preserve">3.Услуга компрессора и а/транс </t>
  </si>
  <si>
    <t xml:space="preserve"> для опрессовки системы ц/о</t>
  </si>
  <si>
    <t xml:space="preserve">К-во часов работы  -  43 час </t>
  </si>
  <si>
    <t xml:space="preserve">4.Услуга гидроподъемника и а/транс </t>
  </si>
  <si>
    <t>дог. №                     ООО"СТП"</t>
  </si>
  <si>
    <t>5. Содержание лифтов</t>
  </si>
  <si>
    <t>К-во лифтов  11 шт</t>
  </si>
  <si>
    <t xml:space="preserve">а) техническое содержание </t>
  </si>
  <si>
    <t>б) технич.освидетельствование</t>
  </si>
  <si>
    <t xml:space="preserve">  -освидет. лифта с работой более 25лет</t>
  </si>
  <si>
    <t>6.Техобслуживание ВДГО</t>
  </si>
  <si>
    <t>6.Прочие расходы</t>
  </si>
  <si>
    <t>*спецодежда</t>
  </si>
  <si>
    <t xml:space="preserve">     -электрик  648р  х  3чел. =    1 844 руб</t>
  </si>
  <si>
    <t xml:space="preserve">     -эл/газосварщик       1870 х   4чел    =     7480 руб</t>
  </si>
  <si>
    <t xml:space="preserve">     -водитель,тракторист     550  х  1чел  + 164х 2чел  =    878руб</t>
  </si>
  <si>
    <r>
      <t xml:space="preserve">  </t>
    </r>
    <r>
      <rPr>
        <b/>
        <sz val="9"/>
        <rFont val="Times New Roman"/>
        <family val="1"/>
      </rPr>
      <t xml:space="preserve">                        итого   - 29642 руб.  </t>
    </r>
    <r>
      <rPr>
        <sz val="9"/>
        <rFont val="Times New Roman"/>
        <family val="1"/>
      </rPr>
      <t>в т.ч.  НДС — 4,5 т.р.</t>
    </r>
  </si>
  <si>
    <t xml:space="preserve">  *Инструмент:</t>
  </si>
  <si>
    <t xml:space="preserve">     -электрик  345,38 х  3чел. =    1 036 руб</t>
  </si>
  <si>
    <t xml:space="preserve">     -эл/газосварщик       2 126,2 х   4чел    =     8 505 руб</t>
  </si>
  <si>
    <t xml:space="preserve">     -водитель,     695,88  х  2чел   =     1 392руб</t>
  </si>
  <si>
    <t xml:space="preserve">  - тракторист  706,36 х 1 чел   =  706 руб</t>
  </si>
  <si>
    <r>
      <t xml:space="preserve">                             итого -  26 194 руб  </t>
    </r>
    <r>
      <rPr>
        <sz val="9"/>
        <rFont val="Times New Roman"/>
        <family val="1"/>
      </rPr>
      <t>в  т.ч. НДС - 4,0 т.р.</t>
    </r>
  </si>
  <si>
    <t>мыло</t>
  </si>
  <si>
    <r>
      <t>26чел х 2п(400г) х 12мес х12руб   =   7488</t>
    </r>
    <r>
      <rPr>
        <b/>
        <u val="single"/>
        <sz val="10"/>
        <rFont val="Times New Roman"/>
        <family val="1"/>
      </rPr>
      <t xml:space="preserve">  руб </t>
    </r>
  </si>
  <si>
    <t>молоко</t>
  </si>
  <si>
    <t>электрогазосварщик  -  4 чел.</t>
  </si>
  <si>
    <t>электрогазосварщик работа со сварочными аэрозолями  -  4 чел.</t>
  </si>
  <si>
    <t>ИТОГО прочих расходов</t>
  </si>
  <si>
    <t>Всего расходов по статье "Ремонт и обслуж. инж.оборуд."</t>
  </si>
  <si>
    <t xml:space="preserve">     3.    Благоустройство и обеспечение санитарного состояния</t>
  </si>
  <si>
    <t xml:space="preserve">       жилых зданий и придомовой  территорий</t>
  </si>
  <si>
    <t>1.ФОТ</t>
  </si>
  <si>
    <r>
      <t>Зарплата по штатному расписанию</t>
    </r>
    <r>
      <rPr>
        <u val="single"/>
        <sz val="10"/>
        <rFont val="Times New Roman"/>
        <family val="1"/>
      </rPr>
      <t xml:space="preserve"> с учетом </t>
    </r>
  </si>
  <si>
    <t>премии и уральского коэффициента 15%</t>
  </si>
  <si>
    <t xml:space="preserve"> - Дворники, мусоропроводчики и уборщица , премия 50%</t>
  </si>
  <si>
    <t>на социал.нужды</t>
  </si>
  <si>
    <t>3. Материалы</t>
  </si>
  <si>
    <t>I.Материал для дворников</t>
  </si>
  <si>
    <t xml:space="preserve">1 Песок </t>
  </si>
  <si>
    <r>
      <t>асфальт   -  35 426 м</t>
    </r>
    <r>
      <rPr>
        <vertAlign val="superscript"/>
        <sz val="9"/>
        <rFont val="Arial CYR"/>
        <family val="2"/>
      </rPr>
      <t>2</t>
    </r>
  </si>
  <si>
    <t>II.Материал для уборки мусоропроводов</t>
  </si>
  <si>
    <r>
      <t>1 К-во м/провод.</t>
    </r>
    <r>
      <rPr>
        <b/>
        <sz val="8"/>
        <rFont val="Arial Cyr"/>
        <family val="2"/>
      </rPr>
      <t xml:space="preserve"> - 5-ти этаж.   - 28</t>
    </r>
  </si>
  <si>
    <t xml:space="preserve">                                - 9-ти этаж.   -  11</t>
  </si>
  <si>
    <t>2. Мыло</t>
  </si>
  <si>
    <t>норма на 1м/пр.в 5-ти этаж.  -  28,32 кг/год</t>
  </si>
  <si>
    <t>норма на 1м/пр.в 9-ти этаж.  -  37,80кг/год</t>
  </si>
  <si>
    <t>3.Сода кальцинированная</t>
  </si>
  <si>
    <t>норма на 1м/пр.в 5-ти этаж.  - 8,40 кг</t>
  </si>
  <si>
    <t>норма на 1м/пр.в 9-ти этаж.  -  11,52 кг</t>
  </si>
  <si>
    <t>цена 1 кг - 9,50 руб.</t>
  </si>
  <si>
    <r>
      <t>(28м/пр  х 8,40   +  11м/пр  х  11,52кг)  х  9,5 руб  =</t>
    </r>
    <r>
      <rPr>
        <b/>
        <u val="single"/>
        <sz val="9"/>
        <rFont val="Times New Roman"/>
        <family val="1"/>
      </rPr>
      <t xml:space="preserve"> 3 438руб</t>
    </r>
  </si>
  <si>
    <t>4.Хлорная известь</t>
  </si>
  <si>
    <t>норма на 1м/пр.в 5-ти этаж. -  14,52 кг</t>
  </si>
  <si>
    <t>норма на 1м/пр.в 9-ти этаж.  -  22,56кг</t>
  </si>
  <si>
    <t>5. Вода</t>
  </si>
  <si>
    <r>
      <t>норма на 1м/пр.в 5-ти этаж.  -  11,96м</t>
    </r>
    <r>
      <rPr>
        <vertAlign val="superscript"/>
        <sz val="9"/>
        <rFont val="Arial CYR"/>
        <family val="2"/>
      </rPr>
      <t>3</t>
    </r>
  </si>
  <si>
    <r>
      <t>норма на 1м/пр.в 9-ти этаж.   -  13,86 м</t>
    </r>
    <r>
      <rPr>
        <vertAlign val="superscript"/>
        <sz val="9"/>
        <rFont val="Arial CYR"/>
        <family val="2"/>
      </rPr>
      <t>3</t>
    </r>
  </si>
  <si>
    <t>ВСЕГО  материалов</t>
  </si>
  <si>
    <t>4.Эл/энергия на</t>
  </si>
  <si>
    <t>I.Освещение мест общего пользования</t>
  </si>
  <si>
    <t>МОП и лифты</t>
  </si>
  <si>
    <t>1.Общее к-во часов горения в год                  -    3 638 час</t>
  </si>
  <si>
    <t>2.К-во эл/ламп - всего                                      - 1 456 шт</t>
  </si>
  <si>
    <r>
      <t xml:space="preserve">              </t>
    </r>
    <r>
      <rPr>
        <sz val="9"/>
        <rFont val="Times New Roman"/>
        <family val="1"/>
      </rPr>
      <t>- тамбуре                                             - 163</t>
    </r>
  </si>
  <si>
    <t xml:space="preserve">             - входе                                                  - 163</t>
  </si>
  <si>
    <r>
      <t xml:space="preserve">            </t>
    </r>
    <r>
      <rPr>
        <sz val="9"/>
        <rFont val="Times New Roman"/>
        <family val="1"/>
      </rPr>
      <t>- подвале                                              -  163</t>
    </r>
  </si>
  <si>
    <t xml:space="preserve">             - элеваторе                                           -   51</t>
  </si>
  <si>
    <t xml:space="preserve">             - мусорокамера                                   -   41</t>
  </si>
  <si>
    <t>3.Мощность 1 эл/лампы                            60 ватт</t>
  </si>
  <si>
    <t xml:space="preserve"> Расход эл/эн. на МОП</t>
  </si>
  <si>
    <r>
      <t xml:space="preserve">3 638 час  х  1 456эл-ламп х 60 ватт  х 70%  = </t>
    </r>
    <r>
      <rPr>
        <b/>
        <sz val="9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>222 471 Квт</t>
    </r>
  </si>
  <si>
    <t>II.Электроэнергия для работы и освещение  лифтов</t>
  </si>
  <si>
    <t>1. Освещение лифта</t>
  </si>
  <si>
    <t xml:space="preserve"> к-во лифтов     -  11шт</t>
  </si>
  <si>
    <t xml:space="preserve"> к-во э/ламп на 1 лифт - 7 шт</t>
  </si>
  <si>
    <t>Общее к-во горяния 1э/л   -   8 760 час/год</t>
  </si>
  <si>
    <t>Мощность 1 эл/лампы    -   60 ватт</t>
  </si>
  <si>
    <r>
      <t>11лифт.  Х  7эл/ламп  х 8 760 час/год  х 60 ватт  = 40 471</t>
    </r>
    <r>
      <rPr>
        <b/>
        <u val="single"/>
        <sz val="9"/>
        <rFont val="Times New Roman"/>
        <family val="1"/>
      </rPr>
      <t xml:space="preserve"> Квт</t>
    </r>
  </si>
  <si>
    <t>2. Работа лифта</t>
  </si>
  <si>
    <t>Мощность 1 лифта    -   3,5 квт/час</t>
  </si>
  <si>
    <t>Режим работы 1лифта  -  1 095 час/год</t>
  </si>
  <si>
    <r>
      <t xml:space="preserve"> 11 лифт  х  3,5 квт/час х 1 095 час/год  =  </t>
    </r>
    <r>
      <rPr>
        <b/>
        <u val="single"/>
        <sz val="9"/>
        <rFont val="Times New Roman"/>
        <family val="1"/>
      </rPr>
      <t>42 158 Квт</t>
    </r>
  </si>
  <si>
    <t xml:space="preserve"> Расход эл/эн. на лифты  (квт)</t>
  </si>
  <si>
    <r>
      <t xml:space="preserve">40 471 Квтт  +  42158 Квтт  =  </t>
    </r>
    <r>
      <rPr>
        <b/>
        <u val="single"/>
        <sz val="9"/>
        <rFont val="Times New Roman"/>
        <family val="1"/>
      </rPr>
      <t>82 629 Квтт</t>
    </r>
  </si>
  <si>
    <t>Расход  эл/энергии на освещение МОП и лифты</t>
  </si>
  <si>
    <r>
      <t xml:space="preserve">222 471 Квтт   +   82 629 Квтт    =  </t>
    </r>
    <r>
      <rPr>
        <b/>
        <u val="single"/>
        <sz val="9"/>
        <rFont val="Times New Roman"/>
        <family val="1"/>
      </rPr>
      <t xml:space="preserve"> 305 100 Квтт</t>
    </r>
  </si>
  <si>
    <t xml:space="preserve">ВСЕГО  эл/эн.  на МОП и лифты      </t>
  </si>
  <si>
    <t>5.Услуги</t>
  </si>
  <si>
    <t>1.Дератизация и дезинсекция</t>
  </si>
  <si>
    <t xml:space="preserve"> сторонних </t>
  </si>
  <si>
    <t>(дог.№656 от 11.09.08г  ООО» Профилактическая дезинсекция»</t>
  </si>
  <si>
    <t>организаций</t>
  </si>
  <si>
    <r>
      <t xml:space="preserve"> </t>
    </r>
    <r>
      <rPr>
        <sz val="9"/>
        <rFont val="Times New Roman"/>
        <family val="1"/>
      </rPr>
      <t>- ст-ть обработки 1 м</t>
    </r>
    <r>
      <rPr>
        <vertAlign val="superscript"/>
        <sz val="9"/>
        <rFont val="Times New Roman"/>
        <family val="1"/>
      </rPr>
      <t>2/м-ц</t>
    </r>
  </si>
  <si>
    <t>3. Вывоз  и утилизация ТБО</t>
  </si>
  <si>
    <t>4.Техобслуживание пожарной сигнализации</t>
  </si>
  <si>
    <r>
      <t xml:space="preserve">Итого услуг сторонний орг-ций.  </t>
    </r>
    <r>
      <rPr>
        <sz val="10"/>
        <rFont val="Times New Roman"/>
        <family val="1"/>
      </rPr>
      <t xml:space="preserve"> без НДС </t>
    </r>
  </si>
  <si>
    <t>I.Спецодежда</t>
  </si>
  <si>
    <t xml:space="preserve">    расходы</t>
  </si>
  <si>
    <r>
      <t>1.</t>
    </r>
    <r>
      <rPr>
        <i/>
        <sz val="9"/>
        <rFont val="Times New Roman"/>
        <family val="1"/>
      </rPr>
      <t xml:space="preserve"> Дворники</t>
    </r>
    <r>
      <rPr>
        <sz val="9"/>
        <rFont val="Times New Roman"/>
        <family val="1"/>
      </rPr>
      <t xml:space="preserve">    22 чел  х  914 =  20108</t>
    </r>
    <r>
      <rPr>
        <b/>
        <u val="single"/>
        <sz val="9"/>
        <rFont val="Times New Roman"/>
        <family val="1"/>
      </rPr>
      <t xml:space="preserve"> руб</t>
    </r>
  </si>
  <si>
    <r>
      <t>2. Мусоропроводчики   7 чел  х  1114р  =</t>
    </r>
    <r>
      <rPr>
        <b/>
        <i/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7 798 руб</t>
    </r>
  </si>
  <si>
    <r>
      <t xml:space="preserve"> 3. </t>
    </r>
    <r>
      <rPr>
        <i/>
        <sz val="9"/>
        <rFont val="Times New Roman"/>
        <family val="1"/>
      </rPr>
      <t>Уборщица</t>
    </r>
    <r>
      <rPr>
        <sz val="9"/>
        <rFont val="Times New Roman"/>
        <family val="1"/>
      </rPr>
      <t xml:space="preserve">  1 чел  х  268,4  =</t>
    </r>
    <r>
      <rPr>
        <b/>
        <sz val="9"/>
        <rFont val="Times New Roman"/>
        <family val="1"/>
      </rPr>
      <t xml:space="preserve">  268 руб</t>
    </r>
  </si>
  <si>
    <r>
      <t xml:space="preserve">Всего спецодежды   -  28 174руб  </t>
    </r>
    <r>
      <rPr>
        <sz val="10"/>
        <rFont val="Times New Roman"/>
        <family val="1"/>
      </rPr>
      <t>в  т.ч. НДС — 4,3т.р.</t>
    </r>
  </si>
  <si>
    <t>II. Инструмент</t>
  </si>
  <si>
    <r>
      <t>3. Уборщица    1 чел  х  273,5  =</t>
    </r>
    <r>
      <rPr>
        <b/>
        <sz val="9"/>
        <rFont val="Times New Roman"/>
        <family val="1"/>
      </rPr>
      <t xml:space="preserve">  274 руб</t>
    </r>
  </si>
  <si>
    <t>III. Мыло</t>
  </si>
  <si>
    <t>IV. Охрана труда (руб)</t>
  </si>
  <si>
    <t>Итого  прочих расходов без НДС</t>
  </si>
  <si>
    <t>Итого  по статье "Благоустройство"</t>
  </si>
  <si>
    <t>ВСЕГО  прямые расходы</t>
  </si>
  <si>
    <t xml:space="preserve"> </t>
  </si>
  <si>
    <r>
      <t xml:space="preserve">   </t>
    </r>
    <r>
      <rPr>
        <b/>
        <u val="single"/>
        <sz val="12"/>
        <rFont val="Times New Roman"/>
        <family val="1"/>
      </rPr>
      <t xml:space="preserve"> II.Цеховые расходы</t>
    </r>
  </si>
  <si>
    <t>1. ФОТ</t>
  </si>
  <si>
    <r>
      <t>Заработная плата по  штатному расписанию</t>
    </r>
    <r>
      <rPr>
        <sz val="10"/>
        <rFont val="Times New Roman"/>
        <family val="1"/>
      </rPr>
      <t xml:space="preserve"> с учетом</t>
    </r>
  </si>
  <si>
    <t>премии 50% и уральского коэффициента 15%</t>
  </si>
  <si>
    <t xml:space="preserve"> на социал.нужды</t>
  </si>
  <si>
    <t>3.Прочии цеховые</t>
  </si>
  <si>
    <t>ИТОГО прочих ЦР</t>
  </si>
  <si>
    <t xml:space="preserve">       расходы</t>
  </si>
  <si>
    <t>1.Содержание помещения конторы</t>
  </si>
  <si>
    <t>а) ГВС</t>
  </si>
  <si>
    <t>Мытье полов</t>
  </si>
  <si>
    <t>121,1кв.м х 2 л/сут. Х 246 дн = 59,6 куб.м</t>
  </si>
  <si>
    <r>
      <t xml:space="preserve">(36,2 + 59,6) х 24,78 руб = </t>
    </r>
    <r>
      <rPr>
        <b/>
        <u val="single"/>
        <sz val="10"/>
        <rFont val="Times New Roman"/>
        <family val="1"/>
      </rPr>
      <t>2 374 руб</t>
    </r>
  </si>
  <si>
    <t>(36,2 + 59,6) х 75С = 7,2 Гкал</t>
  </si>
  <si>
    <r>
      <t>7,2 гкал х 459 руб =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3 305 руб  </t>
    </r>
  </si>
  <si>
    <t>б) Центральное отопление</t>
  </si>
  <si>
    <t>в) Холодное водоснабжение и канализация</t>
  </si>
  <si>
    <r>
      <t xml:space="preserve">(46,5 + 89,4) х 5,64руб = </t>
    </r>
    <r>
      <rPr>
        <b/>
        <u val="single"/>
        <sz val="10"/>
        <rFont val="Times New Roman"/>
        <family val="1"/>
      </rPr>
      <t>766 руб</t>
    </r>
  </si>
  <si>
    <t>Очистка стоков</t>
  </si>
  <si>
    <t>Канализация и  перекачка</t>
  </si>
  <si>
    <r>
      <t>итого ХВС и канализация   -</t>
    </r>
    <r>
      <rPr>
        <b/>
        <u val="single"/>
        <sz val="10"/>
        <rFont val="Times New Roman"/>
        <family val="1"/>
      </rPr>
      <t xml:space="preserve">3 079  руб  </t>
    </r>
    <r>
      <rPr>
        <u val="single"/>
        <sz val="10"/>
        <rFont val="Times New Roman"/>
        <family val="1"/>
      </rPr>
      <t>в т.ч.  НДС - 0,5 т.р.</t>
    </r>
  </si>
  <si>
    <t>г) Электроэнергия</t>
  </si>
  <si>
    <t>(освещение помещений,работа компьютеров и др.)</t>
  </si>
  <si>
    <t xml:space="preserve"> - освещение кабинетов</t>
  </si>
  <si>
    <t xml:space="preserve">2. Оплата услуг связи    </t>
  </si>
  <si>
    <t>а)Абоненская плата за телефоны</t>
  </si>
  <si>
    <t>договор № 2630261 от 01.01.07г</t>
  </si>
  <si>
    <t>б) Междугородние переговоры</t>
  </si>
  <si>
    <t>36 переговоров по 10 минут,ст-ть1мин. - 5,90руб</t>
  </si>
  <si>
    <r>
      <t xml:space="preserve">10мин. х 36 шт х 5,90 = </t>
    </r>
    <r>
      <rPr>
        <b/>
        <u val="single"/>
        <sz val="10"/>
        <rFont val="Times New Roman"/>
        <family val="1"/>
      </rPr>
      <t xml:space="preserve"> 2 124руб</t>
    </r>
    <r>
      <rPr>
        <sz val="10"/>
        <rFont val="Times New Roman"/>
        <family val="1"/>
      </rPr>
      <t>.</t>
    </r>
  </si>
  <si>
    <t>Итого за услуги связи   -50,1 т.руб. В т.ч. НДС-7,6т.р.</t>
  </si>
  <si>
    <t>3. Оплата за обслуживание кассового аппарата</t>
  </si>
  <si>
    <t>дог. № 1704 от 12.01.01г</t>
  </si>
  <si>
    <t>4. Канцелярские расходы</t>
  </si>
  <si>
    <t xml:space="preserve">  - канцтовары:</t>
  </si>
  <si>
    <r>
      <t xml:space="preserve"> </t>
    </r>
    <r>
      <rPr>
        <b/>
        <u val="single"/>
        <sz val="10"/>
        <rFont val="Times New Roman"/>
        <family val="1"/>
      </rPr>
      <t>- бумага</t>
    </r>
  </si>
  <si>
    <r>
      <t xml:space="preserve">писчая  90руб х 6 пач. х 6мес    =     </t>
    </r>
    <r>
      <rPr>
        <b/>
        <u val="single"/>
        <sz val="10"/>
        <rFont val="Times New Roman"/>
        <family val="1"/>
      </rPr>
      <t>1 080руб</t>
    </r>
  </si>
  <si>
    <t xml:space="preserve"> -  бланки бухгалтерские, журналы-ордера,амбарные </t>
  </si>
  <si>
    <r>
      <t xml:space="preserve">     </t>
    </r>
    <r>
      <rPr>
        <b/>
        <u val="single"/>
        <sz val="10"/>
        <rFont val="Times New Roman"/>
        <family val="1"/>
      </rPr>
      <t>книги,бланки для паспортистки и др.</t>
    </r>
  </si>
  <si>
    <r>
      <t xml:space="preserve">1500руб х 4раза(1раз/кв-л) = </t>
    </r>
    <r>
      <rPr>
        <b/>
        <sz val="10"/>
        <rFont val="Times New Roman"/>
        <family val="1"/>
      </rPr>
      <t>6 000 руб</t>
    </r>
  </si>
  <si>
    <t xml:space="preserve"> - скоросшиватели, папки для бумаг</t>
  </si>
  <si>
    <r>
      <t xml:space="preserve"> 2 000 руб х 4раза(1раз/кв-л) =</t>
    </r>
    <r>
      <rPr>
        <b/>
        <u val="single"/>
        <sz val="10"/>
        <rFont val="Times New Roman"/>
        <family val="1"/>
      </rPr>
      <t xml:space="preserve"> 8 000 руб</t>
    </r>
  </si>
  <si>
    <t>5. Содержание оргтехники</t>
  </si>
  <si>
    <t>а) заправка ксерокса(6), принтеров(6)</t>
  </si>
  <si>
    <r>
      <t>8раз в  год х 400руб х 5шт =</t>
    </r>
    <r>
      <rPr>
        <u val="single"/>
        <sz val="10"/>
        <rFont val="Times New Roman"/>
        <family val="1"/>
      </rPr>
      <t xml:space="preserve"> 16 000 руб</t>
    </r>
  </si>
  <si>
    <t>б) ремонт оргтехники</t>
  </si>
  <si>
    <r>
      <t>4раза в год х 5шт х 600руб   = 12</t>
    </r>
    <r>
      <rPr>
        <u val="single"/>
        <sz val="10"/>
        <rFont val="Times New Roman"/>
        <family val="1"/>
      </rPr>
      <t xml:space="preserve"> 000руб</t>
    </r>
  </si>
  <si>
    <t>в)обслуживание оргтехники</t>
  </si>
  <si>
    <r>
      <t>4раз в год х 5шт х 300 руб = 60</t>
    </r>
    <r>
      <rPr>
        <sz val="10"/>
        <rFont val="Times New Roman"/>
        <family val="1"/>
      </rPr>
      <t>00руб</t>
    </r>
  </si>
  <si>
    <t>Итого  содерж. Оргтехники — 34,0т.р. В т.ч. НДС-5,2т.р</t>
  </si>
  <si>
    <t xml:space="preserve">6. Приобретение компьютеров и компьютерных </t>
  </si>
  <si>
    <t xml:space="preserve"> программ для бухгалтерии и их обслуживание</t>
  </si>
  <si>
    <t xml:space="preserve">а) приобретение компьютера,принтера ,программ и их </t>
  </si>
  <si>
    <r>
      <t>Обслуживание  -  50</t>
    </r>
    <r>
      <rPr>
        <b/>
        <u val="single"/>
        <sz val="10"/>
        <rFont val="Times New Roman"/>
        <family val="1"/>
      </rPr>
      <t xml:space="preserve"> 000 руб.</t>
    </r>
  </si>
  <si>
    <t>б)информационное обслуживание системы</t>
  </si>
  <si>
    <t xml:space="preserve"> Консультант +(Законодательство; Вопрос- ответ;Сетевая 1)</t>
  </si>
  <si>
    <r>
      <t xml:space="preserve">дог.№ 210-Час/С от 1.01.2006г  сумма в год — </t>
    </r>
    <r>
      <rPr>
        <b/>
        <u val="single"/>
        <sz val="10"/>
        <rFont val="Times New Roman"/>
        <family val="1"/>
      </rPr>
      <t>15000руб</t>
    </r>
    <r>
      <rPr>
        <sz val="10"/>
        <rFont val="Times New Roman"/>
        <family val="1"/>
      </rPr>
      <t xml:space="preserve"> </t>
    </r>
  </si>
  <si>
    <t>Итого на приобрет. и обсл.оргтехники:185т.р. в т.ч. НДС -28,2т.р.</t>
  </si>
  <si>
    <t>7. Приобретение проездных билетов</t>
  </si>
  <si>
    <r>
      <t>1чел х 650руб х 12мес =  78</t>
    </r>
    <r>
      <rPr>
        <b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руб</t>
    </r>
  </si>
  <si>
    <t>8. Командировочные расходы</t>
  </si>
  <si>
    <t>планируется 2 поездки в год на 1 чел. из расчета 2 дней</t>
  </si>
  <si>
    <t>б)проезд автобусом 400руб х 1чел х 2раза х 2  =  1 600 руб</t>
  </si>
  <si>
    <r>
      <t xml:space="preserve">в)гостиница              550руб х 1чел х 2дн. х 2раз   = </t>
    </r>
    <r>
      <rPr>
        <u val="single"/>
        <sz val="10"/>
        <rFont val="Times New Roman"/>
        <family val="1"/>
      </rPr>
      <t>2 200 руб</t>
    </r>
  </si>
  <si>
    <r>
      <t xml:space="preserve">                                                                      </t>
    </r>
    <r>
      <rPr>
        <b/>
        <sz val="10"/>
        <rFont val="Times New Roman"/>
        <family val="1"/>
      </rPr>
      <t>Итого   :     4 600 руб</t>
    </r>
  </si>
  <si>
    <t>9. Мед. осмотры (охрана труда)</t>
  </si>
  <si>
    <r>
      <t>10</t>
    </r>
    <r>
      <rPr>
        <u val="single"/>
        <sz val="10"/>
        <rFont val="Times New Roman"/>
        <family val="1"/>
      </rPr>
      <t xml:space="preserve">. </t>
    </r>
    <r>
      <rPr>
        <b/>
        <u val="single"/>
        <sz val="10"/>
        <rFont val="Times New Roman"/>
        <family val="1"/>
      </rPr>
      <t xml:space="preserve">Подписка на периодическую печать, </t>
    </r>
  </si>
  <si>
    <t xml:space="preserve">           приобретение методической литературы   -  на год</t>
  </si>
  <si>
    <r>
      <t xml:space="preserve">журнал «Главбух»                                     - </t>
    </r>
    <r>
      <rPr>
        <b/>
        <u val="single"/>
        <sz val="10"/>
        <rFont val="Times New Roman"/>
        <family val="1"/>
      </rPr>
      <t>5405 руб</t>
    </r>
  </si>
  <si>
    <r>
      <t xml:space="preserve">"Жилкомаудит"  и "Арбитражная практика  в ЖКК" - </t>
    </r>
    <r>
      <rPr>
        <b/>
        <u val="single"/>
        <sz val="9"/>
        <rFont val="Times New Roman"/>
        <family val="1"/>
      </rPr>
      <t xml:space="preserve"> 7 788 руб</t>
    </r>
  </si>
  <si>
    <r>
      <t xml:space="preserve">"Кадровое дело"  - </t>
    </r>
    <r>
      <rPr>
        <b/>
        <u val="single"/>
        <sz val="10"/>
        <rFont val="Times New Roman"/>
        <family val="1"/>
      </rPr>
      <t>2430руб</t>
    </r>
  </si>
  <si>
    <t>"Зарплата"   -   2838 руб</t>
  </si>
  <si>
    <t>Итого на периодику :  19 111 руб.</t>
  </si>
  <si>
    <r>
      <t>11</t>
    </r>
    <r>
      <rPr>
        <u val="single"/>
        <sz val="10"/>
        <rFont val="Times New Roman"/>
        <family val="1"/>
      </rPr>
      <t>.</t>
    </r>
    <r>
      <rPr>
        <b/>
        <u val="single"/>
        <sz val="10"/>
        <rFont val="Times New Roman"/>
        <family val="1"/>
      </rPr>
      <t xml:space="preserve">Амортизация механизмов, оборудования и </t>
    </r>
  </si>
  <si>
    <t>других основных средств (без транспорта)</t>
  </si>
  <si>
    <r>
      <t>10500 руб. х 12 мес. = 126000</t>
    </r>
    <r>
      <rPr>
        <b/>
        <u val="single"/>
        <sz val="10"/>
        <rFont val="Times New Roman"/>
        <family val="1"/>
      </rPr>
      <t xml:space="preserve"> руб.</t>
    </r>
  </si>
  <si>
    <t xml:space="preserve">12. Затраты на обучение работников   </t>
  </si>
  <si>
    <t>дог.№543-с от 4.11.04г "НП УИЦ по охране труда"     -  4 000руб</t>
  </si>
  <si>
    <t>дог.№78 от 11.08.04 ООО ЭНГ-С ,экспл. теплосетей  - 5 300 руб</t>
  </si>
  <si>
    <t>дог. № 5056 от 15.10.07г Инж. Центр "Техник", обуч.ОТ - 6 000руб</t>
  </si>
  <si>
    <t>дог.№674-11/8 от12.08.07г. ООО "УЦПК"-обуч. по эл/безопас.- 7 500 руб</t>
  </si>
  <si>
    <t>итого    30 000 руб</t>
  </si>
  <si>
    <t>Всего цеховых расходов</t>
  </si>
  <si>
    <t>III.Общеэксплуатационные расходы</t>
  </si>
  <si>
    <r>
      <t xml:space="preserve"> </t>
    </r>
    <r>
      <rPr>
        <b/>
        <u val="single"/>
        <sz val="11"/>
        <rFont val="Times New Roman"/>
        <family val="1"/>
      </rPr>
      <t>А. Расходы по управлению</t>
    </r>
  </si>
  <si>
    <t>3.Прочии расходы</t>
  </si>
  <si>
    <t>Прочие ОЭР :</t>
  </si>
  <si>
    <t xml:space="preserve">       АУП</t>
  </si>
  <si>
    <t>1. Командировочные расходы</t>
  </si>
  <si>
    <t>планируется 2поездки в год на 2 чел. из расчета 2 дней</t>
  </si>
  <si>
    <t xml:space="preserve">а) командировачные 200руб х 2чел х4дн = 1 600 руб </t>
  </si>
  <si>
    <t>б)проезд автобусом 400руб х 2чел х 2раза х 2  =  3 200 руб</t>
  </si>
  <si>
    <r>
      <t xml:space="preserve">в)гостиница              550руб х 2чел х 2дн. х 2раз   = </t>
    </r>
    <r>
      <rPr>
        <u val="single"/>
        <sz val="10"/>
        <rFont val="Times New Roman"/>
        <family val="1"/>
      </rPr>
      <t>4 400 руб</t>
    </r>
  </si>
  <si>
    <r>
      <t xml:space="preserve">                                                                      </t>
    </r>
    <r>
      <rPr>
        <b/>
        <sz val="10"/>
        <rFont val="Times New Roman"/>
        <family val="1"/>
      </rPr>
      <t>Итого   :     9 200 руб</t>
    </r>
  </si>
  <si>
    <t>2) канцтовары и бумага</t>
  </si>
  <si>
    <r>
      <t xml:space="preserve">200 руб.х 3 чел. Х 4раза(1раз/кв-л) = </t>
    </r>
    <r>
      <rPr>
        <b/>
        <u val="single"/>
        <sz val="10"/>
        <rFont val="Times New Roman"/>
        <family val="1"/>
      </rPr>
      <t xml:space="preserve">2400руб </t>
    </r>
  </si>
  <si>
    <t>3. Мед. осмотры (охрана труда)</t>
  </si>
  <si>
    <t>Итого  расходов по управлению</t>
  </si>
  <si>
    <t>Б. Сборы и отчисления</t>
  </si>
  <si>
    <t xml:space="preserve">    1. Платежи за банковское расчетное и </t>
  </si>
  <si>
    <t xml:space="preserve">          кассовое обслуживание </t>
  </si>
  <si>
    <t xml:space="preserve"> а)расчетное обслуживание :</t>
  </si>
  <si>
    <t xml:space="preserve">      -  за любое движение по банку</t>
  </si>
  <si>
    <r>
      <t xml:space="preserve">* ОСБ       250руб х 2шт х 12мес  = </t>
    </r>
    <r>
      <rPr>
        <u val="single"/>
        <sz val="10"/>
        <rFont val="Times New Roman"/>
        <family val="1"/>
      </rPr>
      <t>6 000 руб</t>
    </r>
  </si>
  <si>
    <t xml:space="preserve">     - платежи по рас/счету  </t>
  </si>
  <si>
    <r>
      <t xml:space="preserve">5 руб  х100шт  х 12мес х 3р/сч = </t>
    </r>
    <r>
      <rPr>
        <u val="single"/>
        <sz val="10"/>
        <rFont val="Times New Roman"/>
        <family val="1"/>
      </rPr>
      <t>18 000 руб</t>
    </r>
  </si>
  <si>
    <t xml:space="preserve">   - выдача наличных денежных средств</t>
  </si>
  <si>
    <r>
      <t xml:space="preserve">                                           итого</t>
    </r>
    <r>
      <rPr>
        <b/>
        <sz val="10"/>
        <rFont val="Times New Roman"/>
        <family val="1"/>
      </rPr>
      <t xml:space="preserve">  64 338 руб</t>
    </r>
  </si>
  <si>
    <r>
      <t xml:space="preserve">             </t>
    </r>
    <r>
      <rPr>
        <b/>
        <i/>
        <sz val="10"/>
        <rFont val="Times New Roman"/>
        <family val="1"/>
      </rPr>
      <t xml:space="preserve"> б) кассовое обслуживание  </t>
    </r>
    <r>
      <rPr>
        <u val="single"/>
        <sz val="10"/>
        <rFont val="Times New Roman"/>
        <family val="1"/>
      </rPr>
      <t xml:space="preserve">   1% за сбор платежа</t>
    </r>
  </si>
  <si>
    <r>
      <t>5 288,1 т.р. х 1% х 12 мес. =</t>
    </r>
    <r>
      <rPr>
        <b/>
        <u val="single"/>
        <sz val="10"/>
        <rFont val="Times New Roman"/>
        <family val="1"/>
      </rPr>
      <t xml:space="preserve"> 634,7  т.р. В т.ч. НДС-96,8т.р.</t>
    </r>
  </si>
  <si>
    <t xml:space="preserve">         в) Расчет кварплаты для программы 1С</t>
  </si>
  <si>
    <t>(дог.№424-И/КП8.0 от 5.12.08г)</t>
  </si>
  <si>
    <t>Всего  за услуги банка :     582,5т.р. В т.ч.  НДС -88,8т.р.</t>
  </si>
  <si>
    <t xml:space="preserve">    2. Платежи в бюджет</t>
  </si>
  <si>
    <t>а)  транспортный налог</t>
  </si>
  <si>
    <r>
      <t xml:space="preserve">81л.с.  Х 1 ед.  Х 25 руб.  = </t>
    </r>
    <r>
      <rPr>
        <b/>
        <u val="single"/>
        <sz val="10"/>
        <rFont val="Times New Roman"/>
        <family val="1"/>
      </rPr>
      <t xml:space="preserve"> 2 025 руб</t>
    </r>
  </si>
  <si>
    <t>б)   налог на имущество</t>
  </si>
  <si>
    <t>в)  отчисления за экологию</t>
  </si>
  <si>
    <t>3.Отчисления на социальные нужды    2,5% от ФОТ</t>
  </si>
  <si>
    <t>Итого  " сборы и отчисления"</t>
  </si>
  <si>
    <t>В. Прочие расходы :</t>
  </si>
  <si>
    <t xml:space="preserve">1. услуги непроизводственного характера </t>
  </si>
  <si>
    <t xml:space="preserve"> - информационное и консультационное обслуживание:</t>
  </si>
  <si>
    <t>дог. № 27-1-к/45 от 1.02.06г"отдел  госстатистики по РБ" - 1 800 руб</t>
  </si>
  <si>
    <t>Д.  Резерв на отпуск и вознаграждения по году</t>
  </si>
  <si>
    <t xml:space="preserve">  -резерв на оплату отпусков     -  8%</t>
  </si>
  <si>
    <t xml:space="preserve">          -резерв на выплату вознагр.по году - 4%</t>
  </si>
  <si>
    <t xml:space="preserve">          ИТОГО   ОЭР</t>
  </si>
  <si>
    <t xml:space="preserve">  ВСЕГО  расходов на содерж. и тек. р-т  ж/ф</t>
  </si>
  <si>
    <r>
      <t xml:space="preserve">ФОТ </t>
    </r>
    <r>
      <rPr>
        <sz val="10"/>
        <rFont val="Times New Roman"/>
        <family val="1"/>
      </rPr>
      <t>(без индексации)</t>
    </r>
  </si>
  <si>
    <t>ЕСН</t>
  </si>
  <si>
    <t>Материалы</t>
  </si>
  <si>
    <t xml:space="preserve"> в т.ч.   а) на р-т КЭ</t>
  </si>
  <si>
    <t xml:space="preserve">             б) на р-т ИО</t>
  </si>
  <si>
    <t xml:space="preserve">            в) на благоустройство</t>
  </si>
  <si>
    <t>Экономист</t>
  </si>
  <si>
    <t>Начисление ЕСН — 34,2%</t>
  </si>
  <si>
    <t>Начисление ЕСН —34,2%</t>
  </si>
  <si>
    <t>в т.ч. :   - подъездах                                             -  875</t>
  </si>
  <si>
    <t>Начисление    ЕСН     -    34 ,2%</t>
  </si>
  <si>
    <t>Начисление    ЕСН     -    34,2 %</t>
  </si>
  <si>
    <r>
      <t xml:space="preserve">  -  ГАЗ 2705-34      -   6 780/100л. х 2,8л.х 35,00 руб.= 6644,40</t>
    </r>
    <r>
      <rPr>
        <u val="single"/>
        <sz val="10"/>
        <rFont val="Times New Roman"/>
        <family val="1"/>
      </rPr>
      <t xml:space="preserve"> руб</t>
    </r>
  </si>
  <si>
    <r>
      <t xml:space="preserve">  - МТЗ-82,2            -   5 177/100л  х 7,5% х 35,00 руб = 135,90</t>
    </r>
    <r>
      <rPr>
        <u val="single"/>
        <sz val="10"/>
        <rFont val="Times New Roman"/>
        <family val="1"/>
      </rPr>
      <t xml:space="preserve"> руб</t>
    </r>
  </si>
  <si>
    <t>Газ 2705  № М 064 ТА</t>
  </si>
  <si>
    <t>МТЗ 82.1 4963 МН</t>
  </si>
  <si>
    <t>121,1кв.м х 3 л/сут. Х 244 дн = 88.6 куб.м</t>
  </si>
  <si>
    <t>20 эл/ламп х 100ватт  х  9 час х  244 дн = 4 392 кват/год</t>
  </si>
  <si>
    <r>
      <t xml:space="preserve">Итого услуга сторон. организаций </t>
    </r>
    <r>
      <rPr>
        <sz val="9"/>
        <rFont val="Times New Roman"/>
        <family val="1"/>
      </rPr>
      <t xml:space="preserve"> </t>
    </r>
  </si>
  <si>
    <t xml:space="preserve"> 6.Прочие</t>
  </si>
  <si>
    <t>учетом премии 50% ,урал . коэфф. 15%,раб.вр.1944час :</t>
  </si>
  <si>
    <t>х</t>
  </si>
  <si>
    <r>
      <t xml:space="preserve">        10046 руб х 4 кв.  =  40184 р</t>
    </r>
    <r>
      <rPr>
        <b/>
        <u val="single"/>
        <sz val="10"/>
        <rFont val="Times New Roman"/>
        <family val="1"/>
      </rPr>
      <t>уб</t>
    </r>
  </si>
  <si>
    <r>
      <t>Общ. жил. площадь   129,6 тыс.м</t>
    </r>
    <r>
      <rPr>
        <vertAlign val="superscript"/>
        <sz val="9"/>
        <rFont val="Times New Roman"/>
        <family val="1"/>
      </rPr>
      <t>2</t>
    </r>
  </si>
  <si>
    <t>К-во часов работы  - 15 час</t>
  </si>
  <si>
    <t>Договора : № 558/29 от 02.03.2012г  сбербанк России</t>
  </si>
  <si>
    <t xml:space="preserve">                     № 87661  от 16.01.2012г   -  сбербанк России</t>
  </si>
  <si>
    <t>дог. №17/15  01.01.13 г ООО"СТП"</t>
  </si>
  <si>
    <t>дог. № 317/15 от 01.01.13 г ООО"СТП"</t>
  </si>
  <si>
    <t>(дог. № 8   от 1.11. 2012 г   ООО  " Жилкомлифт"</t>
  </si>
  <si>
    <t>(дог.№  П  024 /11 от 15.11.2011 г  ООО"Инженерный центр Лифт"</t>
  </si>
  <si>
    <r>
      <t>основной</t>
    </r>
    <r>
      <rPr>
        <sz val="10"/>
        <rFont val="Times New Roman"/>
        <family val="1"/>
      </rPr>
      <t xml:space="preserve"> — 4шт     4,0т.руб х 12мес  =  48,0т.</t>
    </r>
    <r>
      <rPr>
        <u val="single"/>
        <sz val="10"/>
        <rFont val="Times New Roman"/>
        <family val="1"/>
      </rPr>
      <t>руб.</t>
    </r>
  </si>
  <si>
    <t xml:space="preserve">а) командировочные 200руб х 1чел х 4дн = 800руб </t>
  </si>
  <si>
    <r>
      <t>106,8л.с.  х 1ед. Х 40 руб. = 4272</t>
    </r>
    <r>
      <rPr>
        <b/>
        <u val="single"/>
        <sz val="10"/>
        <rFont val="Times New Roman"/>
        <family val="1"/>
      </rPr>
      <t xml:space="preserve"> руб</t>
    </r>
  </si>
  <si>
    <r>
      <t xml:space="preserve">100 л.с.  х 1ед. Х 25 руб. = 2500 </t>
    </r>
    <r>
      <rPr>
        <b/>
        <u val="single"/>
        <sz val="10"/>
        <rFont val="Times New Roman"/>
        <family val="1"/>
      </rPr>
      <t>руб</t>
    </r>
  </si>
  <si>
    <t xml:space="preserve"> - утилизация ТБО с 1кв.м. - 0,20 руб в м-ц</t>
  </si>
  <si>
    <t>в месяц 1400 х 12м-ц = 16800,00 руб  в т.ч  НДС — 2,6 т.р.</t>
  </si>
  <si>
    <t>2. Очистка вентканалов</t>
  </si>
  <si>
    <r>
      <t>32 чел  х  240 руб/год  =  7680</t>
    </r>
    <r>
      <rPr>
        <b/>
        <u val="single"/>
        <sz val="9"/>
        <rFont val="Times New Roman"/>
        <family val="1"/>
      </rPr>
      <t xml:space="preserve"> руб</t>
    </r>
  </si>
  <si>
    <t>Газ 2705  № В 760 ВС</t>
  </si>
  <si>
    <t xml:space="preserve">Норматив на 1 человека - 3,219 </t>
  </si>
  <si>
    <t>Кол-во работающих - 22 чел.</t>
  </si>
  <si>
    <r>
      <t xml:space="preserve">Стоимость 1 м3 воды  62,54 </t>
    </r>
    <r>
      <rPr>
        <b/>
        <u val="single"/>
        <sz val="10"/>
        <rFont val="Times New Roman"/>
        <family val="1"/>
      </rPr>
      <t xml:space="preserve"> руб.</t>
    </r>
  </si>
  <si>
    <t>3,219 х 22 чел х62,54 руб/м3 х12 = 53147,49 руб</t>
  </si>
  <si>
    <t xml:space="preserve">Норматив  4,798 </t>
  </si>
  <si>
    <t xml:space="preserve"> - работа компьютеров -11шт;  принтер- 5шт; ксерокс - 3шт</t>
  </si>
  <si>
    <t>11 шт х 60вт х 9час/сут х 244дн = 1449квт/год</t>
  </si>
  <si>
    <t>5 шт х 60вт  х 9час/сут х 244дн =   659 квт/год</t>
  </si>
  <si>
    <r>
      <t>3 шт х 60вт х 4час/сут х 244дн =    176</t>
    </r>
    <r>
      <rPr>
        <u val="single"/>
        <sz val="10"/>
        <rFont val="Times New Roman"/>
        <family val="1"/>
      </rPr>
      <t>квт/год</t>
    </r>
  </si>
  <si>
    <t xml:space="preserve">                                                          2284квт/год</t>
  </si>
  <si>
    <t>8,017 х 6,14 х 22 чел х 12 мес = 12995,24</t>
  </si>
  <si>
    <t>8,017х 4,08 х 22 чел х 12 мес. = 8635,27</t>
  </si>
  <si>
    <r>
      <t xml:space="preserve">200 руб.х 20 чел. Х 4раза(1раз/кв-л) = </t>
    </r>
    <r>
      <rPr>
        <b/>
        <u val="single"/>
        <sz val="10"/>
        <rFont val="Times New Roman"/>
        <family val="1"/>
      </rPr>
      <t xml:space="preserve">16000руб </t>
    </r>
  </si>
  <si>
    <r>
      <t>ксероксная  140руб х 30пач. х 12мес = 50</t>
    </r>
    <r>
      <rPr>
        <b/>
        <sz val="10"/>
        <rFont val="Times New Roman"/>
        <family val="1"/>
      </rPr>
      <t>400 руб</t>
    </r>
  </si>
  <si>
    <t xml:space="preserve"> Итого канцрасходов - 81480 руб  </t>
  </si>
  <si>
    <t>дог.№ К 261/20 Интернет-версия БСС от 31.01.2013г</t>
  </si>
  <si>
    <t>в)программное обслуживание ООО"Сервер"- "Расчет кварплаты"</t>
  </si>
  <si>
    <t>Разъездной характер работы- 1 ед.(паспортист, курьер)</t>
  </si>
  <si>
    <r>
      <t>1258963,61 руб.х 92% =</t>
    </r>
    <r>
      <rPr>
        <b/>
        <u val="single"/>
        <sz val="10"/>
        <rFont val="Times New Roman"/>
        <family val="1"/>
      </rPr>
      <t xml:space="preserve"> 1158246,52 руб</t>
    </r>
  </si>
  <si>
    <r>
      <t>1158246,52т.р. Х 34,2% =</t>
    </r>
    <r>
      <rPr>
        <b/>
        <u val="single"/>
        <sz val="10"/>
        <rFont val="Times New Roman"/>
        <family val="1"/>
      </rPr>
      <t xml:space="preserve"> 396,0т.р.</t>
    </r>
  </si>
  <si>
    <r>
      <t>4094503,11 руб х 92% =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3766942,86 тыс.руб.</t>
    </r>
  </si>
  <si>
    <r>
      <t>3767,0 т.р. Х 34,2% =</t>
    </r>
    <r>
      <rPr>
        <b/>
        <u val="single"/>
        <sz val="10"/>
        <rFont val="Times New Roman"/>
        <family val="1"/>
      </rPr>
      <t xml:space="preserve"> 1288,3 тыс.руб</t>
    </r>
  </si>
  <si>
    <t>на основании расчета з/пл.  по кв-лам и с учетом отпусков(8%)</t>
  </si>
  <si>
    <t>2376,0 т.р. Х 34,2% = 812,5т.р.</t>
  </si>
  <si>
    <r>
      <t>4851976,50 х 92%=</t>
    </r>
    <r>
      <rPr>
        <b/>
        <u val="single"/>
        <sz val="9"/>
        <rFont val="Times New Roman"/>
        <family val="1"/>
      </rPr>
      <t xml:space="preserve"> 4463818,38т.р </t>
    </r>
  </si>
  <si>
    <r>
      <t xml:space="preserve"> 4463,8 т.р.х 34,2% = </t>
    </r>
    <r>
      <rPr>
        <b/>
        <u val="single"/>
        <sz val="9"/>
        <rFont val="Times New Roman"/>
        <family val="1"/>
      </rPr>
      <t>1 526,6т.р.</t>
    </r>
  </si>
  <si>
    <r>
      <t>1552599,36 х 92%</t>
    </r>
    <r>
      <rPr>
        <b/>
        <u val="single"/>
        <sz val="9"/>
        <rFont val="Times New Roman"/>
        <family val="1"/>
      </rPr>
      <t xml:space="preserve"> = 1428,4 т.р.</t>
    </r>
  </si>
  <si>
    <r>
      <t>1428,4 т.р. Х 34,2% =</t>
    </r>
    <r>
      <rPr>
        <b/>
        <u val="single"/>
        <sz val="9"/>
        <rFont val="Times New Roman"/>
        <family val="1"/>
      </rPr>
      <t xml:space="preserve"> 488,5 т.р.</t>
    </r>
  </si>
  <si>
    <t>(дог.№ 16 от 09.01.2014 г  ЗАО"Баш.СРСУ ПР"</t>
  </si>
  <si>
    <r>
      <t>22,22 х 2991шт = 66460,02 т.</t>
    </r>
    <r>
      <rPr>
        <b/>
        <sz val="9"/>
        <rFont val="Times New Roman"/>
        <family val="1"/>
      </rPr>
      <t xml:space="preserve"> руб </t>
    </r>
    <r>
      <rPr>
        <sz val="9"/>
        <rFont val="Times New Roman"/>
        <family val="1"/>
      </rPr>
      <t xml:space="preserve"> в т.ч. НДС  - 10137,97 т.р.</t>
    </r>
  </si>
  <si>
    <t xml:space="preserve">   - к-во  квартир (вентканалов)  -  2991 шт</t>
  </si>
  <si>
    <t xml:space="preserve"> - ст-ть очистки 1 вентканала /год  22,22 руб  3 раза в год</t>
  </si>
  <si>
    <r>
      <t>Итого ГВС  - 5 679 руб</t>
    </r>
    <r>
      <rPr>
        <sz val="10"/>
        <rFont val="Times New Roman"/>
        <family val="1"/>
      </rPr>
      <t xml:space="preserve">    в  т.ч.   НДС - 0,9 т.р.</t>
    </r>
  </si>
  <si>
    <r>
      <t xml:space="preserve"> -флюорография 100 руб х 22 чел = 22</t>
    </r>
    <r>
      <rPr>
        <b/>
        <u val="single"/>
        <sz val="8"/>
        <rFont val="Times New Roman"/>
        <family val="1"/>
      </rPr>
      <t xml:space="preserve">00 руб   </t>
    </r>
  </si>
  <si>
    <r>
      <t xml:space="preserve"> - мед.осмотр женщин 200 руб х 22 чел =</t>
    </r>
    <r>
      <rPr>
        <b/>
        <u val="single"/>
        <sz val="8"/>
        <rFont val="Times New Roman"/>
        <family val="1"/>
      </rPr>
      <t xml:space="preserve"> 4400 руб </t>
    </r>
  </si>
  <si>
    <r>
      <t xml:space="preserve"> 200р х 4 чел + 410р х6 чел  = 4</t>
    </r>
    <r>
      <rPr>
        <b/>
        <u val="single"/>
        <sz val="8"/>
        <rFont val="Times New Roman"/>
        <family val="1"/>
      </rPr>
      <t xml:space="preserve"> 860 руб</t>
    </r>
  </si>
  <si>
    <t>Тавлиярова Л.С.</t>
  </si>
  <si>
    <r>
      <t xml:space="preserve"> мед.осм.женщ. 200 руб х 3чел =</t>
    </r>
    <r>
      <rPr>
        <b/>
        <u val="single"/>
        <sz val="8"/>
        <rFont val="Times New Roman"/>
        <family val="1"/>
      </rPr>
      <t xml:space="preserve"> 600 руб </t>
    </r>
    <r>
      <rPr>
        <sz val="8"/>
        <rFont val="Times New Roman"/>
        <family val="1"/>
      </rPr>
      <t>(дог.№  .14г. СГРД)</t>
    </r>
  </si>
  <si>
    <r>
      <t>флюорограф. 100руб х3чел = 300</t>
    </r>
    <r>
      <rPr>
        <b/>
        <u val="single"/>
        <sz val="8"/>
        <rFont val="Times New Roman"/>
        <family val="1"/>
      </rPr>
      <t xml:space="preserve"> руб   </t>
    </r>
    <r>
      <rPr>
        <sz val="8"/>
        <rFont val="Times New Roman"/>
        <family val="1"/>
      </rPr>
      <t>(дог.№146 0.05.2014г ГБ)</t>
    </r>
  </si>
  <si>
    <t>дог.№ 142 от 22.04.2014г Салавт. ГРД</t>
  </si>
  <si>
    <r>
      <t xml:space="preserve">9 чел  х 1190руб = 10710 </t>
    </r>
    <r>
      <rPr>
        <b/>
        <u val="single"/>
        <sz val="10"/>
        <rFont val="Times New Roman"/>
        <family val="1"/>
      </rPr>
      <t>руб дог. № 146 от 06.05.2014г</t>
    </r>
  </si>
  <si>
    <r>
      <t xml:space="preserve">мед. осмотрр(флюрогр., женск.)32 чел  х (100р + 200р)  = 9600 </t>
    </r>
    <r>
      <rPr>
        <b/>
        <u val="single"/>
        <sz val="8"/>
        <rFont val="Times New Roman"/>
        <family val="1"/>
      </rPr>
      <t>руб</t>
    </r>
  </si>
  <si>
    <t xml:space="preserve">дог.№142 от 22.04.2014г Горбольница </t>
  </si>
  <si>
    <r>
      <t xml:space="preserve">                                                          </t>
    </r>
    <r>
      <rPr>
        <b/>
        <u val="single"/>
        <sz val="10"/>
        <rFont val="Times New Roman"/>
        <family val="1"/>
      </rPr>
      <t>Итого  6600 руб</t>
    </r>
  </si>
  <si>
    <r>
      <t xml:space="preserve">                9926 руб. х  4 кв-ла  =  39704</t>
    </r>
    <r>
      <rPr>
        <b/>
        <u val="single"/>
        <sz val="10"/>
        <rFont val="Times New Roman"/>
        <family val="1"/>
      </rPr>
      <t xml:space="preserve">  руб</t>
    </r>
  </si>
  <si>
    <r>
      <t xml:space="preserve">  Итого платежи   :</t>
    </r>
    <r>
      <rPr>
        <b/>
        <u val="single"/>
        <sz val="10"/>
        <rFont val="Times New Roman"/>
        <family val="1"/>
      </rPr>
      <t xml:space="preserve">  88685 руб</t>
    </r>
  </si>
  <si>
    <t>Г. НДС:</t>
  </si>
  <si>
    <r>
      <t>Годовая сумма сопровождения —</t>
    </r>
    <r>
      <rPr>
        <b/>
        <u val="single"/>
        <sz val="10"/>
        <rFont val="Times New Roman"/>
        <family val="1"/>
      </rPr>
      <t xml:space="preserve"> 10,0т.р. В т.ч. НДС- 1,5т.р.</t>
    </r>
  </si>
  <si>
    <t xml:space="preserve">5. ООО " ТЭМП" Сервисное обсл-е приборов учета </t>
  </si>
  <si>
    <t xml:space="preserve">     -слесарь                    1215р х 15чел      =    18225 руб</t>
  </si>
  <si>
    <t xml:space="preserve">     -слесарь                     909,7 х 15чел      =    13645,50 руб</t>
  </si>
  <si>
    <r>
      <t>1.</t>
    </r>
    <r>
      <rPr>
        <i/>
        <sz val="9"/>
        <rFont val="Times New Roman"/>
        <family val="1"/>
      </rPr>
      <t xml:space="preserve">Дворники  </t>
    </r>
    <r>
      <rPr>
        <sz val="9"/>
        <rFont val="Times New Roman"/>
        <family val="1"/>
      </rPr>
      <t xml:space="preserve">       22 чел  х 1 131,67  =  </t>
    </r>
    <r>
      <rPr>
        <b/>
        <sz val="9"/>
        <rFont val="Times New Roman"/>
        <family val="1"/>
      </rPr>
      <t>24896 руб</t>
    </r>
  </si>
  <si>
    <r>
      <t>2. Мусоропроводчики     7 чел  х 1 017,0  =</t>
    </r>
    <r>
      <rPr>
        <b/>
        <i/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 xml:space="preserve"> 7119</t>
    </r>
    <r>
      <rPr>
        <b/>
        <u val="single"/>
        <sz val="10"/>
        <rFont val="Times New Roman"/>
        <family val="1"/>
      </rPr>
      <t xml:space="preserve"> руб</t>
    </r>
  </si>
  <si>
    <r>
      <t xml:space="preserve">Всего инструмента  32289руб  </t>
    </r>
    <r>
      <rPr>
        <sz val="10"/>
        <rFont val="Times New Roman"/>
        <family val="1"/>
      </rPr>
      <t>в  т.ч.  НДС - 5,3 т.р.</t>
    </r>
  </si>
  <si>
    <t>(дог.№7-03-0562 от 01.01.14 г ООО"Газ-Сервис"</t>
  </si>
  <si>
    <t>С-но калькуляций по домам в год 39,0т.р в т.ч. НДС- 5,9 т.р.</t>
  </si>
  <si>
    <t>цена   1кус.-200г  -  13,90 руб.</t>
  </si>
  <si>
    <t>цена 1 кг   34,0 руб.</t>
  </si>
  <si>
    <r>
      <t>(28м/пр х 14,52кг + 11м/пр х 22,56кг) х 34,00 руб = 22260,48</t>
    </r>
    <r>
      <rPr>
        <b/>
        <u val="single"/>
        <sz val="9"/>
        <rFont val="Times New Roman"/>
        <family val="1"/>
      </rPr>
      <t xml:space="preserve"> руб</t>
    </r>
  </si>
  <si>
    <r>
      <t>цена  1 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  -  10,38 руб.</t>
    </r>
  </si>
  <si>
    <r>
      <t xml:space="preserve">(28м/пр  х  11,96 + 11м/пр х 13,86) х 10,38 =  5058,59 </t>
    </r>
    <r>
      <rPr>
        <b/>
        <u val="single"/>
        <sz val="10"/>
        <rFont val="Times New Roman"/>
        <family val="1"/>
      </rPr>
      <t xml:space="preserve"> руб</t>
    </r>
  </si>
  <si>
    <t xml:space="preserve">222471 х 2,35 = 522806,85 в т.ч. НДС  ( 200 тыс. квт х 2,26)  </t>
  </si>
  <si>
    <r>
      <t>305,1 тыс.Квт   х  2,35 = 716,98</t>
    </r>
    <r>
      <rPr>
        <b/>
        <u val="single"/>
        <sz val="10"/>
        <rFont val="Times New Roman"/>
        <family val="1"/>
      </rPr>
      <t xml:space="preserve"> т.р</t>
    </r>
    <r>
      <rPr>
        <sz val="10"/>
        <rFont val="Times New Roman"/>
        <family val="1"/>
      </rPr>
      <t>. в т.ч. НДС — 109,4т.р.</t>
    </r>
  </si>
  <si>
    <t>норматив  - 0,023  стоимость  1278,40 руб/Гкал</t>
  </si>
  <si>
    <t xml:space="preserve"> 121,1 кв.м. х  0,023 руб/ Гкал х 1278,40 х12 мес-в = 4272873 руб</t>
  </si>
  <si>
    <t>1200 руб. Х 12мес.  =  14400 руб</t>
  </si>
  <si>
    <r>
      <t>норма     -    2 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 на 1000 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; цена - 1271,18  руб/1 м</t>
    </r>
    <r>
      <rPr>
        <vertAlign val="superscript"/>
        <sz val="9"/>
        <rFont val="Arial CYR"/>
        <family val="2"/>
      </rPr>
      <t>3</t>
    </r>
  </si>
  <si>
    <r>
      <t>(35 426 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 х   2 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 / 1000 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) х 1271,18 руб  =  45035,36 </t>
    </r>
    <r>
      <rPr>
        <b/>
        <u val="single"/>
        <sz val="9"/>
        <rFont val="Arial Cyr"/>
        <family val="2"/>
      </rPr>
      <t>руб</t>
    </r>
  </si>
  <si>
    <r>
      <t xml:space="preserve">   -шт-маляр   0,5л  х 200дн х 4чел. Х  35 руб  = </t>
    </r>
    <r>
      <rPr>
        <b/>
        <sz val="10"/>
        <rFont val="Times New Roman"/>
        <family val="1"/>
      </rPr>
      <t xml:space="preserve"> 140</t>
    </r>
    <r>
      <rPr>
        <b/>
        <u val="single"/>
        <sz val="10"/>
        <rFont val="Times New Roman"/>
        <family val="1"/>
      </rPr>
      <t>00 руб</t>
    </r>
  </si>
  <si>
    <r>
      <t xml:space="preserve">  -кровельщик,плотник 0,5 л х 7дн х4чел х35 руб = 490  </t>
    </r>
    <r>
      <rPr>
        <b/>
        <u val="single"/>
        <sz val="10"/>
        <rFont val="Times New Roman"/>
        <family val="1"/>
      </rPr>
      <t>руб</t>
    </r>
  </si>
  <si>
    <r>
      <t xml:space="preserve"> </t>
    </r>
    <r>
      <rPr>
        <b/>
        <i/>
        <u val="single"/>
        <sz val="8"/>
        <rFont val="Times New Roman"/>
        <family val="1"/>
      </rPr>
      <t>ГАЗ 2705-34</t>
    </r>
    <r>
      <rPr>
        <i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: 3 000км / 100 х 18л. х 7мес.х 31,50 руб. = 119070,0</t>
    </r>
    <r>
      <rPr>
        <b/>
        <u val="single"/>
        <sz val="8"/>
        <rFont val="Times New Roman"/>
        <family val="1"/>
      </rPr>
      <t>р.</t>
    </r>
  </si>
  <si>
    <r>
      <t xml:space="preserve"> </t>
    </r>
    <r>
      <rPr>
        <b/>
        <i/>
        <u val="single"/>
        <sz val="8"/>
        <rFont val="Times New Roman"/>
        <family val="1"/>
      </rPr>
      <t xml:space="preserve">ГАЗ 2705-34 </t>
    </r>
    <r>
      <rPr>
        <sz val="8"/>
        <rFont val="Times New Roman"/>
        <family val="1"/>
      </rPr>
      <t>: 3 000км / 100  х 20л х 5мес.x 31,50 руб. = 94500,00</t>
    </r>
    <r>
      <rPr>
        <b/>
        <u val="single"/>
        <sz val="8"/>
        <rFont val="Times New Roman"/>
        <family val="1"/>
      </rPr>
      <t>р</t>
    </r>
    <r>
      <rPr>
        <b/>
        <sz val="8"/>
        <rFont val="Times New Roman"/>
        <family val="1"/>
      </rPr>
      <t>.</t>
    </r>
  </si>
  <si>
    <r>
      <t xml:space="preserve"> </t>
    </r>
    <r>
      <rPr>
        <b/>
        <i/>
        <u val="single"/>
        <sz val="8"/>
        <rFont val="Times New Roman"/>
        <family val="1"/>
      </rPr>
      <t xml:space="preserve">ГАЗ 2705-34 </t>
    </r>
    <r>
      <rPr>
        <sz val="8"/>
        <rFont val="Times New Roman"/>
        <family val="1"/>
      </rPr>
      <t xml:space="preserve">: 3 000км / 100  х 20л х 5мес.x 31,50 руб. = 94500,00 </t>
    </r>
    <r>
      <rPr>
        <b/>
        <u val="single"/>
        <sz val="8"/>
        <rFont val="Times New Roman"/>
        <family val="1"/>
      </rPr>
      <t>р</t>
    </r>
    <r>
      <rPr>
        <b/>
        <sz val="8"/>
        <rFont val="Times New Roman"/>
        <family val="1"/>
      </rPr>
      <t>.</t>
    </r>
  </si>
  <si>
    <r>
      <t xml:space="preserve">Лето - 90 м/ч х  5,5л  х 7 мес. х 33,50 руб х 3/4 =  87058 </t>
    </r>
    <r>
      <rPr>
        <b/>
        <u val="single"/>
        <sz val="9"/>
        <rFont val="Times New Roman"/>
        <family val="1"/>
      </rPr>
      <t xml:space="preserve"> руб.</t>
    </r>
  </si>
  <si>
    <r>
      <t xml:space="preserve">Зима -90м/ч х  6,1л х 5 мес  х 33,50руб х 3/4  = 68968,12 </t>
    </r>
    <r>
      <rPr>
        <b/>
        <u val="single"/>
        <sz val="9"/>
        <rFont val="Times New Roman"/>
        <family val="1"/>
      </rPr>
      <t>руб</t>
    </r>
  </si>
  <si>
    <t>Итого  топлива:   583166,12 руб в  т.ч. НДС- 88,957 т.р.</t>
  </si>
  <si>
    <r>
      <t xml:space="preserve">              </t>
    </r>
    <r>
      <rPr>
        <b/>
        <u val="single"/>
        <sz val="10"/>
        <rFont val="Times New Roman"/>
        <family val="1"/>
      </rPr>
      <t>Итого  масла</t>
    </r>
    <r>
      <rPr>
        <b/>
        <sz val="10"/>
        <rFont val="Times New Roman"/>
        <family val="1"/>
      </rPr>
      <t>:  13424,70</t>
    </r>
    <r>
      <rPr>
        <b/>
        <u val="single"/>
        <sz val="10"/>
        <rFont val="Times New Roman"/>
        <family val="1"/>
      </rPr>
      <t xml:space="preserve"> руб. в т.ч. НДС-2,0,47т.р.</t>
    </r>
  </si>
  <si>
    <r>
      <t xml:space="preserve"> ГАЗ 2705-34      -   6 780/100л. х 2,8л.х 35,00руб.=  6644,40</t>
    </r>
    <r>
      <rPr>
        <u val="single"/>
        <sz val="10"/>
        <rFont val="Times New Roman"/>
        <family val="1"/>
      </rPr>
      <t xml:space="preserve"> руб</t>
    </r>
  </si>
  <si>
    <t>ИТОГО  ГСМ :  596,6 тыс.руб  в т.ч. НДС- 91,0т.р.</t>
  </si>
  <si>
    <t>66460,02 х 3 раза в год = 199380,06 в т.ч. НДС  30413,91 руб</t>
  </si>
  <si>
    <t xml:space="preserve">       а) дератизация        -  0,45 руб </t>
  </si>
  <si>
    <t xml:space="preserve">       б) дезинфекция       -  0,92 руб</t>
  </si>
  <si>
    <r>
      <t xml:space="preserve"> - площадь подвалов             -  8078 м</t>
    </r>
    <r>
      <rPr>
        <vertAlign val="superscript"/>
        <sz val="9"/>
        <rFont val="Times New Roman"/>
        <family val="1"/>
      </rPr>
      <t>2</t>
    </r>
  </si>
  <si>
    <r>
      <t>8078 м2х(0,45 + 0,92) х 9 раза/год =</t>
    </r>
    <r>
      <rPr>
        <b/>
        <u val="single"/>
        <sz val="9"/>
        <rFont val="Times New Roman"/>
        <family val="1"/>
      </rPr>
      <t xml:space="preserve"> 99,6 т.р.</t>
    </r>
  </si>
  <si>
    <r>
      <t xml:space="preserve">   в  т.ч.  НДС  </t>
    </r>
    <r>
      <rPr>
        <b/>
        <u val="single"/>
        <sz val="9"/>
        <rFont val="Times New Roman"/>
        <family val="1"/>
      </rPr>
      <t>-15,2 т.р.</t>
    </r>
  </si>
  <si>
    <r>
      <t>05л х 244дн  х  4 чел х 35 руб =</t>
    </r>
    <r>
      <rPr>
        <b/>
        <u val="single"/>
        <sz val="10"/>
        <rFont val="Times New Roman"/>
        <family val="1"/>
      </rPr>
      <t xml:space="preserve"> 17080 руб</t>
    </r>
  </si>
  <si>
    <t xml:space="preserve">22 чел х 4,798 х 10,38  х12 мес. = 13148,06 руб </t>
  </si>
  <si>
    <r>
      <t xml:space="preserve">газета «Выбор»,"Единая Россия" ,  Салауат и т.д       -  14215,93 </t>
    </r>
    <r>
      <rPr>
        <b/>
        <u val="single"/>
        <sz val="10"/>
        <rFont val="Times New Roman"/>
        <family val="1"/>
      </rPr>
      <t>руб</t>
    </r>
    <r>
      <rPr>
        <sz val="10"/>
        <rFont val="Times New Roman"/>
        <family val="1"/>
      </rPr>
      <t>.</t>
    </r>
  </si>
  <si>
    <t xml:space="preserve">ООО " ТЭМП"  Метролгическая поверка приборов узла учета </t>
  </si>
  <si>
    <t>тепловой энергии и теплоносителя</t>
  </si>
  <si>
    <t>ФОТ. Х 2,5% 14250,0т.р. Х 2,5% = 356,3т.р.</t>
  </si>
  <si>
    <t>(ФОТ + ЕСН) х 12%, 14250 т.р.+ 4874.р)х12%= 2295,0 т.р.</t>
  </si>
  <si>
    <r>
      <t>(4 392 + 2284) х 4,17руб = 27838,92</t>
    </r>
    <r>
      <rPr>
        <b/>
        <u val="single"/>
        <sz val="10"/>
        <rFont val="Times New Roman"/>
        <family val="1"/>
      </rPr>
      <t xml:space="preserve"> руб </t>
    </r>
    <r>
      <rPr>
        <u val="single"/>
        <sz val="10"/>
        <rFont val="Times New Roman"/>
        <family val="1"/>
      </rPr>
      <t xml:space="preserve"> в т.ч.  НДС — 4,2т.р.</t>
    </r>
  </si>
  <si>
    <t xml:space="preserve"> - ст-ть техосвидет. 1 лифт/год  - 16760 руб </t>
  </si>
  <si>
    <r>
      <t xml:space="preserve"> 2шт  х 16760 руб  =</t>
    </r>
    <r>
      <rPr>
        <b/>
        <u val="single"/>
        <sz val="9"/>
        <rFont val="Times New Roman"/>
        <family val="1"/>
      </rPr>
      <t xml:space="preserve"> 33,50 тыс.руб</t>
    </r>
  </si>
  <si>
    <t>Итого лифты         -549,6 тыс. руб    в т.ч. НДС- 83,8 т.р.</t>
  </si>
  <si>
    <r>
      <t xml:space="preserve">(5 417,5 т.р.+250 т.р.).х 0,5 %  =  </t>
    </r>
    <r>
      <rPr>
        <u val="single"/>
        <sz val="10"/>
        <rFont val="Times New Roman"/>
        <family val="1"/>
      </rPr>
      <t>28 338 руб</t>
    </r>
  </si>
  <si>
    <t>Обслуживание р/счета на кап. ремонт домов:</t>
  </si>
  <si>
    <t>Обслуживание р/счета  25 счетов: 600 х 25 = 15000 руб в месяц</t>
  </si>
  <si>
    <r>
      <t xml:space="preserve">                </t>
    </r>
    <r>
      <rPr>
        <b/>
        <u val="single"/>
        <sz val="10"/>
        <rFont val="Times New Roman"/>
        <family val="1"/>
      </rPr>
      <t xml:space="preserve"> итого трансп. налог   - 8797 руб х 4 = 35188  руб</t>
    </r>
  </si>
  <si>
    <r>
      <t>Система главбух  -</t>
    </r>
    <r>
      <rPr>
        <b/>
        <sz val="10"/>
        <rFont val="Times New Roman"/>
        <family val="1"/>
      </rPr>
      <t>23250</t>
    </r>
    <r>
      <rPr>
        <sz val="10"/>
        <rFont val="Times New Roman"/>
        <family val="1"/>
      </rPr>
      <t xml:space="preserve"> в т.ч. НДС дог № К -966 от 28.06.2013г.</t>
    </r>
  </si>
  <si>
    <t>(дог.№ 3/ ТО - 13 от 01.01.2013г  ООО БЭМ-С"</t>
  </si>
  <si>
    <t xml:space="preserve">Дог № 007 ИТС/ РК/13 -95 поставка информационно-технолог. материалов </t>
  </si>
  <si>
    <r>
      <t xml:space="preserve">фирмы - 1С  - от 11.09.2013г  </t>
    </r>
    <r>
      <rPr>
        <b/>
        <sz val="10"/>
        <rFont val="Times New Roman"/>
        <family val="1"/>
      </rPr>
      <t>11440 р</t>
    </r>
    <r>
      <rPr>
        <sz val="10"/>
        <rFont val="Times New Roman"/>
        <family val="1"/>
      </rPr>
      <t xml:space="preserve">уб </t>
    </r>
  </si>
  <si>
    <r>
      <t>129,6 тыс.м2   х 5,38 = 697248</t>
    </r>
    <r>
      <rPr>
        <b/>
        <u val="single"/>
        <sz val="9"/>
        <rFont val="Times New Roman"/>
        <family val="1"/>
      </rPr>
      <t xml:space="preserve"> руб, в т.ч  НДС 106359,86 руб</t>
    </r>
  </si>
  <si>
    <r>
      <t>Ст-ть обслуж. 1м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/год -5,38 руб с учетом НДС (0,44,84 руб/м2 в м-ц)</t>
    </r>
  </si>
  <si>
    <t xml:space="preserve"> - ст-ть техобслужив.11лифта х 4301 =47311 руб</t>
  </si>
  <si>
    <r>
      <t xml:space="preserve">            47311 руб  х 12 мес = 567732 </t>
    </r>
    <r>
      <rPr>
        <b/>
        <u val="single"/>
        <sz val="9"/>
        <rFont val="Times New Roman"/>
        <family val="1"/>
      </rPr>
      <t xml:space="preserve"> руб в т.ч. НДС- 86,6 т.р.</t>
    </r>
  </si>
  <si>
    <t>перечисление средств со счета  10 руб х 25 = 250 руб в месяц</t>
  </si>
  <si>
    <t>Ст-ть работы  компрессора  - 880,00/час</t>
  </si>
  <si>
    <r>
      <t>94 час  х  880,00/час  = 82720</t>
    </r>
    <r>
      <rPr>
        <b/>
        <u val="single"/>
        <sz val="9"/>
        <rFont val="Times New Roman"/>
        <family val="1"/>
      </rPr>
      <t xml:space="preserve"> руб  в  т.ч. НДС - 12,6 т.р.</t>
    </r>
  </si>
  <si>
    <t>Ст-ть работы  компрессора  -  880,00/ час</t>
  </si>
  <si>
    <r>
      <t>43 час  х  880,00 час  =  37840,00</t>
    </r>
    <r>
      <rPr>
        <b/>
        <u val="single"/>
        <sz val="9"/>
        <rFont val="Times New Roman"/>
        <family val="1"/>
      </rPr>
      <t>руб   в т.ч. НДС - 5,8 т.р.</t>
    </r>
  </si>
  <si>
    <r>
      <t>Ст-ть работы  АГП  - 100</t>
    </r>
    <r>
      <rPr>
        <b/>
        <sz val="9"/>
        <rFont val="Times New Roman"/>
        <family val="1"/>
      </rPr>
      <t xml:space="preserve">0,00 </t>
    </r>
    <r>
      <rPr>
        <sz val="9"/>
        <rFont val="Times New Roman"/>
        <family val="1"/>
      </rPr>
      <t>руб/ час</t>
    </r>
  </si>
  <si>
    <r>
      <t>1000,00 руб/час  х  15 час  =</t>
    </r>
    <r>
      <rPr>
        <b/>
        <sz val="9"/>
        <rFont val="Times New Roman"/>
        <family val="1"/>
      </rPr>
      <t xml:space="preserve"> 15000,00 </t>
    </r>
    <r>
      <rPr>
        <b/>
        <u val="single"/>
        <sz val="9"/>
        <rFont val="Times New Roman"/>
        <family val="1"/>
      </rPr>
      <t xml:space="preserve">руб  </t>
    </r>
    <r>
      <rPr>
        <u val="single"/>
        <sz val="9"/>
        <rFont val="Times New Roman"/>
        <family val="1"/>
      </rPr>
      <t xml:space="preserve">в т.ч.  НДС  - 2,3 т.р </t>
    </r>
  </si>
  <si>
    <t>итого услуги  АДС  -  832808,00 т. руб  в т.ч. НДС -127,0 т. руб</t>
  </si>
  <si>
    <r>
      <t xml:space="preserve">                                                          </t>
    </r>
    <r>
      <rPr>
        <b/>
        <u val="single"/>
        <sz val="10"/>
        <rFont val="Times New Roman"/>
        <family val="1"/>
      </rPr>
      <t>итого   900 руб</t>
    </r>
  </si>
  <si>
    <r>
      <t>8чел х  2кус.(400г) х 12мес х 20 руб =</t>
    </r>
    <r>
      <rPr>
        <b/>
        <sz val="10"/>
        <rFont val="Times New Roman"/>
        <family val="1"/>
      </rPr>
      <t xml:space="preserve"> 3840 </t>
    </r>
    <r>
      <rPr>
        <b/>
        <u val="single"/>
        <sz val="10"/>
        <rFont val="Times New Roman"/>
        <family val="1"/>
      </rPr>
      <t>руб</t>
    </r>
  </si>
  <si>
    <t>Итого   15500 руб в месяц х 12 = 186000 руб в год</t>
  </si>
  <si>
    <r>
      <t>(28м/пр х 28,32 + 11м/пр х 37,80) х 20 руб =</t>
    </r>
    <r>
      <rPr>
        <b/>
        <sz val="9"/>
        <rFont val="Arial Cyr"/>
        <family val="2"/>
      </rPr>
      <t xml:space="preserve"> 24175,20 руб</t>
    </r>
  </si>
  <si>
    <t>Программа СБИС ++  электронный документооборот -5200 руб</t>
  </si>
  <si>
    <t>договор № 029095014 от 08.10.2013г</t>
  </si>
  <si>
    <t>дог. № 93  от 29.08.13г ООО Спецмонтажкомплект ,пожарно-техн.минимум - 7 800руб</t>
  </si>
  <si>
    <t>Филиал ФБУЗ Центр гигиены и эпидимиологии</t>
  </si>
  <si>
    <t>сан. -эпидимиологические экспертизы  -10028,82 в т ч ндс 1529,82 р</t>
  </si>
  <si>
    <t>(дог.№275от1.01.09г ООО"САХ»( доп. согл. от 01.07.14г)</t>
  </si>
  <si>
    <t xml:space="preserve">Аттестация рабочих мест </t>
  </si>
  <si>
    <t>38 раб. Мест х 1300 = 49400 руб</t>
  </si>
  <si>
    <t xml:space="preserve"> -вывоз ТБО с 1кв.м — 1,24 руб в м-ц</t>
  </si>
  <si>
    <t>3. Канцелярские расходы    - 10000 руб</t>
  </si>
  <si>
    <r>
      <t>2. Страхование автотранспорта 733руб х 12мес = 8,7</t>
    </r>
    <r>
      <rPr>
        <b/>
        <sz val="10"/>
        <rFont val="Times New Roman"/>
        <family val="1"/>
      </rPr>
      <t>т.р.</t>
    </r>
  </si>
  <si>
    <t>129600,2кв.м х (1,18 +0,20) х 12мес. = 2146,3 т.р. в т.ч. НДС- 327,3т.р.</t>
  </si>
  <si>
    <t xml:space="preserve">                                               Р А С Ч Е Т</t>
  </si>
  <si>
    <t xml:space="preserve">                    расходов по содержанию и текущему ремонту </t>
  </si>
  <si>
    <t xml:space="preserve">                жилого    фонда  ЖК "Салават"  на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</si>
</sst>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 &quot;"/>
    <numFmt numFmtId="165" formatCode="0.0"/>
    <numFmt numFmtId="166" formatCode="#,##0.00&quot;   &quot;"/>
    <numFmt numFmtId="167" formatCode="#,##0;\-#,##0"/>
  </numFmts>
  <fonts count="7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1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i/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Arial Cyr"/>
      <family val="2"/>
    </font>
    <font>
      <i/>
      <u val="single"/>
      <sz val="10"/>
      <name val="Times New Roman"/>
      <family val="1"/>
    </font>
    <font>
      <vertAlign val="superscript"/>
      <sz val="9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2"/>
      <name val="Arial CYR"/>
      <family val="2"/>
    </font>
    <font>
      <b/>
      <i/>
      <u val="single"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b/>
      <i/>
      <sz val="9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Cyr"/>
      <family val="2"/>
    </font>
    <font>
      <b/>
      <u val="single"/>
      <sz val="11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10" xfId="0" applyFont="1" applyBorder="1" applyAlignment="1">
      <alignment horizontal="center" vertical="center" indent="1"/>
    </xf>
    <xf numFmtId="0" fontId="5" fillId="0" borderId="11" xfId="0" applyFont="1" applyBorder="1" applyAlignment="1">
      <alignment horizontal="center" vertical="center" indent="1"/>
    </xf>
    <xf numFmtId="0" fontId="3" fillId="0" borderId="11" xfId="0" applyFont="1" applyBorder="1" applyAlignment="1">
      <alignment horizontal="center" vertical="center" wrapText="1" indent="1"/>
    </xf>
    <xf numFmtId="0" fontId="6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6" fillId="0" borderId="22" xfId="0" applyFont="1" applyBorder="1" applyAlignment="1">
      <alignment horizontal="left" indent="1"/>
    </xf>
    <xf numFmtId="0" fontId="6" fillId="0" borderId="19" xfId="0" applyFont="1" applyBorder="1" applyAlignment="1">
      <alignment horizontal="left" indent="1"/>
    </xf>
    <xf numFmtId="1" fontId="8" fillId="0" borderId="20" xfId="0" applyNumberFormat="1" applyFont="1" applyBorder="1" applyAlignment="1">
      <alignment horizontal="left" indent="1"/>
    </xf>
    <xf numFmtId="1" fontId="8" fillId="0" borderId="21" xfId="0" applyNumberFormat="1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11" fillId="0" borderId="23" xfId="0" applyFont="1" applyBorder="1" applyAlignment="1">
      <alignment horizontal="left" indent="1"/>
    </xf>
    <xf numFmtId="1" fontId="3" fillId="0" borderId="19" xfId="0" applyNumberFormat="1" applyFont="1" applyBorder="1" applyAlignment="1">
      <alignment horizontal="left" indent="1"/>
    </xf>
    <xf numFmtId="1" fontId="3" fillId="0" borderId="20" xfId="0" applyNumberFormat="1" applyFont="1" applyBorder="1" applyAlignment="1">
      <alignment horizontal="left" indent="1"/>
    </xf>
    <xf numFmtId="1" fontId="3" fillId="0" borderId="21" xfId="0" applyNumberFormat="1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10" fillId="0" borderId="23" xfId="0" applyFont="1" applyBorder="1" applyAlignment="1">
      <alignment horizontal="left" indent="1"/>
    </xf>
    <xf numFmtId="0" fontId="12" fillId="0" borderId="23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1" fontId="3" fillId="0" borderId="23" xfId="0" applyNumberFormat="1" applyFont="1" applyBorder="1" applyAlignment="1">
      <alignment horizontal="left" indent="1"/>
    </xf>
    <xf numFmtId="1" fontId="3" fillId="0" borderId="24" xfId="0" applyNumberFormat="1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164" fontId="3" fillId="0" borderId="23" xfId="0" applyNumberFormat="1" applyFont="1" applyBorder="1" applyAlignment="1">
      <alignment horizontal="left" indent="1"/>
    </xf>
    <xf numFmtId="0" fontId="13" fillId="0" borderId="23" xfId="0" applyFont="1" applyBorder="1" applyAlignment="1">
      <alignment horizontal="left" indent="1"/>
    </xf>
    <xf numFmtId="165" fontId="4" fillId="0" borderId="20" xfId="0" applyNumberFormat="1" applyFont="1" applyBorder="1" applyAlignment="1">
      <alignment horizontal="left" indent="1"/>
    </xf>
    <xf numFmtId="165" fontId="4" fillId="0" borderId="21" xfId="0" applyNumberFormat="1" applyFont="1" applyBorder="1" applyAlignment="1">
      <alignment horizontal="left" indent="1"/>
    </xf>
    <xf numFmtId="165" fontId="4" fillId="0" borderId="22" xfId="0" applyNumberFormat="1" applyFont="1" applyBorder="1" applyAlignment="1">
      <alignment horizontal="left" indent="1"/>
    </xf>
    <xf numFmtId="0" fontId="8" fillId="0" borderId="23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indent="1"/>
    </xf>
    <xf numFmtId="0" fontId="6" fillId="0" borderId="23" xfId="0" applyFont="1" applyBorder="1" applyAlignment="1">
      <alignment horizontal="left" vertical="top" wrapText="1" indent="1"/>
    </xf>
    <xf numFmtId="0" fontId="13" fillId="0" borderId="23" xfId="0" applyFont="1" applyBorder="1" applyAlignment="1">
      <alignment horizontal="left" vertical="top" wrapText="1" indent="1"/>
    </xf>
    <xf numFmtId="0" fontId="10" fillId="0" borderId="23" xfId="0" applyFont="1" applyBorder="1" applyAlignment="1">
      <alignment horizontal="left" vertical="top" wrapText="1" indent="1"/>
    </xf>
    <xf numFmtId="0" fontId="4" fillId="0" borderId="25" xfId="0" applyFont="1" applyBorder="1" applyAlignment="1">
      <alignment horizontal="left" indent="1"/>
    </xf>
    <xf numFmtId="164" fontId="3" fillId="0" borderId="19" xfId="0" applyNumberFormat="1" applyFont="1" applyBorder="1" applyAlignment="1">
      <alignment horizontal="left" indent="1"/>
    </xf>
    <xf numFmtId="164" fontId="3" fillId="0" borderId="20" xfId="0" applyNumberFormat="1" applyFont="1" applyBorder="1" applyAlignment="1">
      <alignment horizontal="left" indent="1"/>
    </xf>
    <xf numFmtId="164" fontId="3" fillId="0" borderId="21" xfId="0" applyNumberFormat="1" applyFont="1" applyBorder="1" applyAlignment="1">
      <alignment horizontal="left" indent="1"/>
    </xf>
    <xf numFmtId="164" fontId="3" fillId="0" borderId="22" xfId="0" applyNumberFormat="1" applyFont="1" applyBorder="1" applyAlignment="1">
      <alignment horizontal="left" indent="1"/>
    </xf>
    <xf numFmtId="1" fontId="4" fillId="0" borderId="20" xfId="0" applyNumberFormat="1" applyFont="1" applyBorder="1" applyAlignment="1">
      <alignment horizontal="left" indent="1"/>
    </xf>
    <xf numFmtId="1" fontId="4" fillId="0" borderId="21" xfId="0" applyNumberFormat="1" applyFont="1" applyBorder="1" applyAlignment="1">
      <alignment horizontal="left" indent="1"/>
    </xf>
    <xf numFmtId="0" fontId="13" fillId="33" borderId="23" xfId="0" applyFont="1" applyFill="1" applyBorder="1" applyAlignment="1">
      <alignment horizontal="left" vertical="top" wrapText="1" indent="1"/>
    </xf>
    <xf numFmtId="1" fontId="3" fillId="33" borderId="23" xfId="0" applyNumberFormat="1" applyFont="1" applyFill="1" applyBorder="1" applyAlignment="1">
      <alignment horizontal="left" indent="1"/>
    </xf>
    <xf numFmtId="1" fontId="3" fillId="33" borderId="20" xfId="0" applyNumberFormat="1" applyFont="1" applyFill="1" applyBorder="1" applyAlignment="1">
      <alignment horizontal="left" indent="1"/>
    </xf>
    <xf numFmtId="1" fontId="3" fillId="33" borderId="21" xfId="0" applyNumberFormat="1" applyFont="1" applyFill="1" applyBorder="1" applyAlignment="1">
      <alignment horizontal="left" indent="1"/>
    </xf>
    <xf numFmtId="1" fontId="3" fillId="33" borderId="22" xfId="0" applyNumberFormat="1" applyFont="1" applyFill="1" applyBorder="1" applyAlignment="1">
      <alignment horizontal="left" indent="1"/>
    </xf>
    <xf numFmtId="0" fontId="13" fillId="34" borderId="23" xfId="0" applyFont="1" applyFill="1" applyBorder="1" applyAlignment="1">
      <alignment horizontal="left" vertical="top" wrapText="1" indent="1"/>
    </xf>
    <xf numFmtId="1" fontId="3" fillId="34" borderId="19" xfId="0" applyNumberFormat="1" applyFont="1" applyFill="1" applyBorder="1" applyAlignment="1">
      <alignment horizontal="left" indent="1"/>
    </xf>
    <xf numFmtId="1" fontId="3" fillId="34" borderId="23" xfId="0" applyNumberFormat="1" applyFont="1" applyFill="1" applyBorder="1" applyAlignment="1">
      <alignment horizontal="left" indent="1"/>
    </xf>
    <xf numFmtId="1" fontId="3" fillId="34" borderId="21" xfId="0" applyNumberFormat="1" applyFont="1" applyFill="1" applyBorder="1" applyAlignment="1">
      <alignment horizontal="left" indent="1"/>
    </xf>
    <xf numFmtId="1" fontId="3" fillId="34" borderId="24" xfId="0" applyNumberFormat="1" applyFont="1" applyFill="1" applyBorder="1" applyAlignment="1">
      <alignment horizontal="left" indent="1"/>
    </xf>
    <xf numFmtId="0" fontId="16" fillId="0" borderId="23" xfId="0" applyFont="1" applyBorder="1" applyAlignment="1">
      <alignment horizontal="left" indent="1"/>
    </xf>
    <xf numFmtId="0" fontId="17" fillId="0" borderId="23" xfId="0" applyFont="1" applyBorder="1" applyAlignment="1">
      <alignment horizontal="left" vertical="top" wrapText="1" indent="1"/>
    </xf>
    <xf numFmtId="164" fontId="4" fillId="0" borderId="20" xfId="0" applyNumberFormat="1" applyFont="1" applyBorder="1" applyAlignment="1">
      <alignment horizontal="left" indent="1"/>
    </xf>
    <xf numFmtId="164" fontId="4" fillId="0" borderId="21" xfId="0" applyNumberFormat="1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10" fillId="0" borderId="27" xfId="0" applyFont="1" applyBorder="1" applyAlignment="1">
      <alignment horizontal="left" indent="1"/>
    </xf>
    <xf numFmtId="1" fontId="3" fillId="0" borderId="28" xfId="0" applyNumberFormat="1" applyFont="1" applyBorder="1" applyAlignment="1">
      <alignment horizontal="left" indent="1"/>
    </xf>
    <xf numFmtId="1" fontId="4" fillId="0" borderId="29" xfId="0" applyNumberFormat="1" applyFont="1" applyBorder="1" applyAlignment="1">
      <alignment horizontal="left" indent="1"/>
    </xf>
    <xf numFmtId="1" fontId="4" fillId="0" borderId="30" xfId="0" applyNumberFormat="1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11" fillId="0" borderId="26" xfId="0" applyFont="1" applyBorder="1" applyAlignment="1">
      <alignment horizontal="left" indent="1"/>
    </xf>
    <xf numFmtId="1" fontId="3" fillId="0" borderId="26" xfId="0" applyNumberFormat="1" applyFont="1" applyBorder="1" applyAlignment="1">
      <alignment horizontal="left" indent="1"/>
    </xf>
    <xf numFmtId="1" fontId="3" fillId="0" borderId="32" xfId="0" applyNumberFormat="1" applyFont="1" applyBorder="1" applyAlignment="1">
      <alignment horizontal="left" indent="1"/>
    </xf>
    <xf numFmtId="1" fontId="3" fillId="0" borderId="33" xfId="0" applyNumberFormat="1" applyFont="1" applyBorder="1" applyAlignment="1">
      <alignment horizontal="left" indent="1"/>
    </xf>
    <xf numFmtId="1" fontId="3" fillId="0" borderId="34" xfId="0" applyNumberFormat="1" applyFont="1" applyBorder="1" applyAlignment="1">
      <alignment horizontal="left" indent="1"/>
    </xf>
    <xf numFmtId="0" fontId="10" fillId="0" borderId="35" xfId="0" applyFont="1" applyBorder="1" applyAlignment="1">
      <alignment horizontal="left" indent="1"/>
    </xf>
    <xf numFmtId="0" fontId="8" fillId="0" borderId="35" xfId="0" applyFont="1" applyBorder="1" applyAlignment="1">
      <alignment horizontal="left" indent="1"/>
    </xf>
    <xf numFmtId="1" fontId="3" fillId="0" borderId="36" xfId="0" applyNumberFormat="1" applyFont="1" applyBorder="1" applyAlignment="1">
      <alignment horizontal="left" indent="1"/>
    </xf>
    <xf numFmtId="1" fontId="4" fillId="0" borderId="37" xfId="0" applyNumberFormat="1" applyFont="1" applyBorder="1" applyAlignment="1">
      <alignment horizontal="left" indent="1"/>
    </xf>
    <xf numFmtId="1" fontId="4" fillId="0" borderId="38" xfId="0" applyNumberFormat="1" applyFont="1" applyBorder="1" applyAlignment="1">
      <alignment horizontal="left" indent="1"/>
    </xf>
    <xf numFmtId="0" fontId="3" fillId="0" borderId="39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left" indent="1"/>
    </xf>
    <xf numFmtId="1" fontId="3" fillId="0" borderId="40" xfId="0" applyNumberFormat="1" applyFont="1" applyBorder="1" applyAlignment="1">
      <alignment horizontal="left" indent="1"/>
    </xf>
    <xf numFmtId="0" fontId="13" fillId="0" borderId="19" xfId="0" applyFont="1" applyBorder="1" applyAlignment="1">
      <alignment horizontal="left" indent="1"/>
    </xf>
    <xf numFmtId="1" fontId="4" fillId="0" borderId="40" xfId="0" applyNumberFormat="1" applyFont="1" applyBorder="1" applyAlignment="1">
      <alignment horizontal="left" indent="1"/>
    </xf>
    <xf numFmtId="165" fontId="4" fillId="0" borderId="40" xfId="0" applyNumberFormat="1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18" fillId="0" borderId="19" xfId="0" applyFont="1" applyBorder="1" applyAlignment="1">
      <alignment horizontal="left" indent="1"/>
    </xf>
    <xf numFmtId="0" fontId="10" fillId="0" borderId="19" xfId="0" applyFont="1" applyBorder="1" applyAlignment="1">
      <alignment horizontal="left" indent="1"/>
    </xf>
    <xf numFmtId="165" fontId="10" fillId="0" borderId="40" xfId="0" applyNumberFormat="1" applyFont="1" applyBorder="1" applyAlignment="1">
      <alignment horizontal="left" indent="1"/>
    </xf>
    <xf numFmtId="164" fontId="4" fillId="0" borderId="40" xfId="0" applyNumberFormat="1" applyFont="1" applyBorder="1" applyAlignment="1">
      <alignment horizontal="left" indent="1"/>
    </xf>
    <xf numFmtId="0" fontId="22" fillId="0" borderId="19" xfId="0" applyFont="1" applyBorder="1" applyAlignment="1">
      <alignment horizontal="left" indent="1"/>
    </xf>
    <xf numFmtId="165" fontId="3" fillId="0" borderId="40" xfId="0" applyNumberFormat="1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23" fillId="0" borderId="19" xfId="0" applyFont="1" applyBorder="1" applyAlignment="1">
      <alignment horizontal="left" indent="1"/>
    </xf>
    <xf numFmtId="0" fontId="24" fillId="0" borderId="19" xfId="0" applyFont="1" applyBorder="1" applyAlignment="1">
      <alignment horizontal="left" indent="1"/>
    </xf>
    <xf numFmtId="1" fontId="3" fillId="0" borderId="22" xfId="0" applyNumberFormat="1" applyFont="1" applyBorder="1" applyAlignment="1">
      <alignment horizontal="left" indent="1"/>
    </xf>
    <xf numFmtId="0" fontId="21" fillId="0" borderId="19" xfId="0" applyFont="1" applyBorder="1" applyAlignment="1">
      <alignment horizontal="left" indent="1"/>
    </xf>
    <xf numFmtId="164" fontId="3" fillId="0" borderId="40" xfId="0" applyNumberFormat="1" applyFont="1" applyBorder="1" applyAlignment="1">
      <alignment horizontal="left" indent="1"/>
    </xf>
    <xf numFmtId="0" fontId="14" fillId="0" borderId="19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36" xfId="0" applyFont="1" applyBorder="1" applyAlignment="1">
      <alignment horizontal="left" indent="1"/>
    </xf>
    <xf numFmtId="0" fontId="10" fillId="0" borderId="36" xfId="0" applyFont="1" applyBorder="1" applyAlignment="1">
      <alignment horizontal="left" indent="1"/>
    </xf>
    <xf numFmtId="164" fontId="4" fillId="0" borderId="36" xfId="0" applyNumberFormat="1" applyFont="1" applyBorder="1" applyAlignment="1">
      <alignment horizontal="left" indent="1"/>
    </xf>
    <xf numFmtId="1" fontId="4" fillId="0" borderId="41" xfId="0" applyNumberFormat="1" applyFont="1" applyBorder="1" applyAlignment="1">
      <alignment horizontal="left" indent="1"/>
    </xf>
    <xf numFmtId="0" fontId="10" fillId="0" borderId="26" xfId="0" applyFont="1" applyBorder="1" applyAlignment="1">
      <alignment horizontal="left" indent="1"/>
    </xf>
    <xf numFmtId="0" fontId="10" fillId="0" borderId="28" xfId="0" applyFont="1" applyBorder="1" applyAlignment="1">
      <alignment horizontal="left" indent="1"/>
    </xf>
    <xf numFmtId="0" fontId="26" fillId="0" borderId="19" xfId="0" applyFont="1" applyBorder="1" applyAlignment="1">
      <alignment horizontal="left" indent="1"/>
    </xf>
    <xf numFmtId="1" fontId="3" fillId="0" borderId="41" xfId="0" applyNumberFormat="1" applyFont="1" applyBorder="1" applyAlignment="1">
      <alignment horizontal="left" indent="1"/>
    </xf>
    <xf numFmtId="0" fontId="5" fillId="34" borderId="19" xfId="0" applyFont="1" applyFill="1" applyBorder="1" applyAlignment="1">
      <alignment horizontal="left" indent="1"/>
    </xf>
    <xf numFmtId="0" fontId="8" fillId="0" borderId="19" xfId="0" applyFont="1" applyBorder="1" applyAlignment="1">
      <alignment horizontal="left" vertical="top" wrapText="1" indent="1"/>
    </xf>
    <xf numFmtId="0" fontId="21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1"/>
    </xf>
    <xf numFmtId="0" fontId="10" fillId="0" borderId="19" xfId="0" applyFont="1" applyBorder="1" applyAlignment="1">
      <alignment horizontal="left" vertical="top" wrapText="1" indent="1"/>
    </xf>
    <xf numFmtId="0" fontId="6" fillId="0" borderId="19" xfId="0" applyFont="1" applyBorder="1" applyAlignment="1">
      <alignment horizontal="left" vertical="top" wrapText="1" indent="1"/>
    </xf>
    <xf numFmtId="0" fontId="5" fillId="34" borderId="27" xfId="0" applyFont="1" applyFill="1" applyBorder="1" applyAlignment="1">
      <alignment horizontal="left" indent="1"/>
    </xf>
    <xf numFmtId="0" fontId="6" fillId="33" borderId="19" xfId="0" applyFont="1" applyFill="1" applyBorder="1" applyAlignment="1">
      <alignment horizontal="left" vertical="top" wrapText="1" indent="1"/>
    </xf>
    <xf numFmtId="164" fontId="3" fillId="33" borderId="28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indent="1"/>
    </xf>
    <xf numFmtId="0" fontId="11" fillId="0" borderId="19" xfId="0" applyFont="1" applyBorder="1" applyAlignment="1">
      <alignment horizontal="left" indent="1"/>
    </xf>
    <xf numFmtId="0" fontId="3" fillId="0" borderId="35" xfId="0" applyFont="1" applyBorder="1" applyAlignment="1">
      <alignment/>
    </xf>
    <xf numFmtId="0" fontId="8" fillId="0" borderId="36" xfId="0" applyFont="1" applyBorder="1" applyAlignment="1">
      <alignment horizontal="left" indent="1"/>
    </xf>
    <xf numFmtId="1" fontId="4" fillId="0" borderId="42" xfId="0" applyNumberFormat="1" applyFont="1" applyBorder="1" applyAlignment="1">
      <alignment horizontal="left" indent="1"/>
    </xf>
    <xf numFmtId="0" fontId="10" fillId="0" borderId="25" xfId="0" applyFont="1" applyBorder="1" applyAlignment="1">
      <alignment horizontal="left" vertical="top" wrapText="1" indent="1"/>
    </xf>
    <xf numFmtId="0" fontId="5" fillId="0" borderId="23" xfId="0" applyNumberFormat="1" applyFont="1" applyBorder="1" applyAlignment="1">
      <alignment horizontal="left" indent="1"/>
    </xf>
    <xf numFmtId="0" fontId="10" fillId="34" borderId="19" xfId="0" applyFont="1" applyFill="1" applyBorder="1" applyAlignment="1">
      <alignment horizontal="left" indent="1"/>
    </xf>
    <xf numFmtId="0" fontId="6" fillId="34" borderId="19" xfId="0" applyFont="1" applyFill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22" fillId="0" borderId="23" xfId="0" applyFont="1" applyBorder="1" applyAlignment="1">
      <alignment horizontal="left" indent="1"/>
    </xf>
    <xf numFmtId="1" fontId="4" fillId="0" borderId="43" xfId="0" applyNumberFormat="1" applyFont="1" applyBorder="1" applyAlignment="1">
      <alignment horizontal="left" indent="1"/>
    </xf>
    <xf numFmtId="1" fontId="4" fillId="0" borderId="33" xfId="0" applyNumberFormat="1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21" fillId="0" borderId="23" xfId="0" applyFont="1" applyBorder="1" applyAlignment="1">
      <alignment horizontal="left" indent="1"/>
    </xf>
    <xf numFmtId="0" fontId="10" fillId="0" borderId="25" xfId="0" applyFont="1" applyBorder="1" applyAlignment="1">
      <alignment horizontal="left" indent="1"/>
    </xf>
    <xf numFmtId="0" fontId="5" fillId="0" borderId="44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164" fontId="3" fillId="0" borderId="46" xfId="0" applyNumberFormat="1" applyFont="1" applyBorder="1" applyAlignment="1">
      <alignment horizontal="left" indent="1"/>
    </xf>
    <xf numFmtId="1" fontId="4" fillId="0" borderId="16" xfId="0" applyNumberFormat="1" applyFont="1" applyBorder="1" applyAlignment="1">
      <alignment horizontal="left" indent="1"/>
    </xf>
    <xf numFmtId="1" fontId="4" fillId="0" borderId="17" xfId="0" applyNumberFormat="1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3" fontId="10" fillId="0" borderId="19" xfId="0" applyNumberFormat="1" applyFont="1" applyBorder="1" applyAlignment="1">
      <alignment horizontal="left" indent="1"/>
    </xf>
    <xf numFmtId="0" fontId="21" fillId="34" borderId="19" xfId="0" applyFont="1" applyFill="1" applyBorder="1" applyAlignment="1">
      <alignment horizontal="left" indent="1"/>
    </xf>
    <xf numFmtId="0" fontId="34" fillId="0" borderId="19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5" fillId="34" borderId="23" xfId="0" applyFont="1" applyFill="1" applyBorder="1" applyAlignment="1">
      <alignment horizontal="left" indent="1"/>
    </xf>
    <xf numFmtId="0" fontId="6" fillId="33" borderId="19" xfId="0" applyFont="1" applyFill="1" applyBorder="1" applyAlignment="1">
      <alignment horizontal="left" indent="1"/>
    </xf>
    <xf numFmtId="164" fontId="3" fillId="33" borderId="20" xfId="0" applyNumberFormat="1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164" fontId="3" fillId="33" borderId="22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35" borderId="19" xfId="0" applyFont="1" applyFill="1" applyBorder="1" applyAlignment="1">
      <alignment horizontal="left" indent="1"/>
    </xf>
    <xf numFmtId="164" fontId="3" fillId="35" borderId="20" xfId="0" applyNumberFormat="1" applyFont="1" applyFill="1" applyBorder="1" applyAlignment="1">
      <alignment horizontal="center"/>
    </xf>
    <xf numFmtId="164" fontId="3" fillId="35" borderId="21" xfId="0" applyNumberFormat="1" applyFont="1" applyFill="1" applyBorder="1" applyAlignment="1">
      <alignment horizontal="center"/>
    </xf>
    <xf numFmtId="164" fontId="3" fillId="35" borderId="22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16" fillId="0" borderId="23" xfId="0" applyFont="1" applyBorder="1" applyAlignment="1">
      <alignment/>
    </xf>
    <xf numFmtId="0" fontId="21" fillId="0" borderId="19" xfId="0" applyFont="1" applyBorder="1" applyAlignment="1">
      <alignment/>
    </xf>
    <xf numFmtId="0" fontId="5" fillId="0" borderId="23" xfId="0" applyFont="1" applyBorder="1" applyAlignment="1">
      <alignment/>
    </xf>
    <xf numFmtId="0" fontId="11" fillId="0" borderId="19" xfId="0" applyFont="1" applyBorder="1" applyAlignment="1">
      <alignment/>
    </xf>
    <xf numFmtId="1" fontId="3" fillId="0" borderId="4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2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64" fontId="4" fillId="0" borderId="4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36" xfId="0" applyFont="1" applyBorder="1" applyAlignment="1">
      <alignment/>
    </xf>
    <xf numFmtId="1" fontId="4" fillId="0" borderId="47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6" fillId="0" borderId="48" xfId="0" applyFont="1" applyBorder="1" applyAlignment="1">
      <alignment/>
    </xf>
    <xf numFmtId="1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3" fillId="0" borderId="23" xfId="0" applyFont="1" applyBorder="1" applyAlignment="1">
      <alignment/>
    </xf>
    <xf numFmtId="1" fontId="4" fillId="0" borderId="19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13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8" fillId="0" borderId="36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0" fillId="35" borderId="23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1" fontId="3" fillId="35" borderId="19" xfId="0" applyNumberFormat="1" applyFont="1" applyFill="1" applyBorder="1" applyAlignment="1">
      <alignment horizontal="center"/>
    </xf>
    <xf numFmtId="1" fontId="3" fillId="35" borderId="20" xfId="0" applyNumberFormat="1" applyFont="1" applyFill="1" applyBorder="1" applyAlignment="1">
      <alignment horizontal="center"/>
    </xf>
    <xf numFmtId="1" fontId="3" fillId="35" borderId="21" xfId="0" applyNumberFormat="1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0" fontId="29" fillId="34" borderId="23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1" fontId="3" fillId="34" borderId="19" xfId="0" applyNumberFormat="1" applyFont="1" applyFill="1" applyBorder="1" applyAlignment="1">
      <alignment horizontal="center"/>
    </xf>
    <xf numFmtId="0" fontId="37" fillId="34" borderId="19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164" fontId="5" fillId="0" borderId="26" xfId="0" applyNumberFormat="1" applyFont="1" applyBorder="1" applyAlignment="1">
      <alignment horizontal="center"/>
    </xf>
    <xf numFmtId="0" fontId="10" fillId="34" borderId="23" xfId="0" applyFont="1" applyFill="1" applyBorder="1" applyAlignment="1">
      <alignment/>
    </xf>
    <xf numFmtId="1" fontId="3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64" fontId="5" fillId="0" borderId="19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24" fillId="0" borderId="19" xfId="0" applyFont="1" applyBorder="1" applyAlignment="1">
      <alignment/>
    </xf>
    <xf numFmtId="165" fontId="10" fillId="0" borderId="19" xfId="0" applyNumberFormat="1" applyFont="1" applyBorder="1" applyAlignment="1">
      <alignment horizontal="center"/>
    </xf>
    <xf numFmtId="164" fontId="3" fillId="34" borderId="41" xfId="0" applyNumberFormat="1" applyFont="1" applyFill="1" applyBorder="1" applyAlignment="1">
      <alignment horizontal="center"/>
    </xf>
    <xf numFmtId="164" fontId="3" fillId="34" borderId="21" xfId="0" applyNumberFormat="1" applyFont="1" applyFill="1" applyBorder="1" applyAlignment="1">
      <alignment horizontal="center"/>
    </xf>
    <xf numFmtId="164" fontId="3" fillId="34" borderId="22" xfId="0" applyNumberFormat="1" applyFont="1" applyFill="1" applyBorder="1" applyAlignment="1">
      <alignment horizontal="center"/>
    </xf>
    <xf numFmtId="0" fontId="8" fillId="0" borderId="26" xfId="0" applyFont="1" applyBorder="1" applyAlignment="1">
      <alignment/>
    </xf>
    <xf numFmtId="165" fontId="10" fillId="0" borderId="26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6" fillId="34" borderId="19" xfId="0" applyFont="1" applyFill="1" applyBorder="1" applyAlignment="1">
      <alignment/>
    </xf>
    <xf numFmtId="164" fontId="5" fillId="34" borderId="19" xfId="0" applyNumberFormat="1" applyFont="1" applyFill="1" applyBorder="1" applyAlignment="1">
      <alignment horizontal="center"/>
    </xf>
    <xf numFmtId="164" fontId="5" fillId="34" borderId="41" xfId="0" applyNumberFormat="1" applyFont="1" applyFill="1" applyBorder="1" applyAlignment="1">
      <alignment horizontal="center"/>
    </xf>
    <xf numFmtId="164" fontId="5" fillId="34" borderId="24" xfId="0" applyNumberFormat="1" applyFont="1" applyFill="1" applyBorder="1" applyAlignment="1">
      <alignment horizontal="center"/>
    </xf>
    <xf numFmtId="164" fontId="5" fillId="34" borderId="21" xfId="0" applyNumberFormat="1" applyFont="1" applyFill="1" applyBorder="1" applyAlignment="1">
      <alignment horizontal="center"/>
    </xf>
    <xf numFmtId="164" fontId="5" fillId="34" borderId="22" xfId="0" applyNumberFormat="1" applyFont="1" applyFill="1" applyBorder="1" applyAlignment="1">
      <alignment horizontal="center"/>
    </xf>
    <xf numFmtId="0" fontId="38" fillId="0" borderId="25" xfId="0" applyFont="1" applyBorder="1" applyAlignment="1">
      <alignment/>
    </xf>
    <xf numFmtId="164" fontId="10" fillId="0" borderId="26" xfId="0" applyNumberFormat="1" applyFont="1" applyBorder="1" applyAlignment="1">
      <alignment horizontal="center"/>
    </xf>
    <xf numFmtId="0" fontId="22" fillId="0" borderId="23" xfId="0" applyFont="1" applyBorder="1" applyAlignment="1">
      <alignment/>
    </xf>
    <xf numFmtId="164" fontId="10" fillId="34" borderId="19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6" fillId="0" borderId="23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8" fillId="0" borderId="35" xfId="0" applyFont="1" applyBorder="1" applyAlignment="1">
      <alignment/>
    </xf>
    <xf numFmtId="164" fontId="10" fillId="0" borderId="36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166" fontId="10" fillId="0" borderId="19" xfId="0" applyNumberFormat="1" applyFont="1" applyBorder="1" applyAlignment="1">
      <alignment horizontal="right"/>
    </xf>
    <xf numFmtId="166" fontId="10" fillId="0" borderId="20" xfId="0" applyNumberFormat="1" applyFont="1" applyBorder="1" applyAlignment="1">
      <alignment/>
    </xf>
    <xf numFmtId="9" fontId="10" fillId="0" borderId="21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164" fontId="4" fillId="34" borderId="21" xfId="0" applyNumberFormat="1" applyFont="1" applyFill="1" applyBorder="1" applyAlignment="1">
      <alignment horizontal="center"/>
    </xf>
    <xf numFmtId="164" fontId="4" fillId="34" borderId="22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left" indent="4"/>
    </xf>
    <xf numFmtId="165" fontId="10" fillId="34" borderId="19" xfId="0" applyNumberFormat="1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left" indent="4"/>
    </xf>
    <xf numFmtId="0" fontId="2" fillId="0" borderId="23" xfId="0" applyFont="1" applyBorder="1" applyAlignment="1">
      <alignment/>
    </xf>
    <xf numFmtId="164" fontId="3" fillId="34" borderId="20" xfId="0" applyNumberFormat="1" applyFont="1" applyFill="1" applyBorder="1" applyAlignment="1">
      <alignment/>
    </xf>
    <xf numFmtId="164" fontId="3" fillId="34" borderId="21" xfId="0" applyNumberFormat="1" applyFont="1" applyFill="1" applyBorder="1" applyAlignment="1">
      <alignment/>
    </xf>
    <xf numFmtId="164" fontId="3" fillId="34" borderId="2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8" fillId="0" borderId="23" xfId="0" applyFont="1" applyBorder="1" applyAlignment="1">
      <alignment horizontal="left" indent="2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3" xfId="0" applyFont="1" applyBorder="1" applyAlignment="1">
      <alignment horizontal="left" indent="2"/>
    </xf>
    <xf numFmtId="167" fontId="3" fillId="0" borderId="20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0" fontId="9" fillId="34" borderId="23" xfId="0" applyFont="1" applyFill="1" applyBorder="1" applyAlignment="1">
      <alignment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164" fontId="3" fillId="34" borderId="19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8" fillId="34" borderId="23" xfId="0" applyFont="1" applyFill="1" applyBorder="1" applyAlignment="1">
      <alignment/>
    </xf>
    <xf numFmtId="0" fontId="38" fillId="0" borderId="23" xfId="0" applyFont="1" applyBorder="1" applyAlignment="1">
      <alignment/>
    </xf>
    <xf numFmtId="0" fontId="11" fillId="0" borderId="23" xfId="0" applyFont="1" applyBorder="1" applyAlignment="1">
      <alignment horizontal="left" indent="2"/>
    </xf>
    <xf numFmtId="0" fontId="11" fillId="0" borderId="23" xfId="0" applyFont="1" applyBorder="1" applyAlignment="1">
      <alignment/>
    </xf>
    <xf numFmtId="0" fontId="9" fillId="35" borderId="23" xfId="0" applyFont="1" applyFill="1" applyBorder="1" applyAlignment="1">
      <alignment/>
    </xf>
    <xf numFmtId="164" fontId="3" fillId="35" borderId="19" xfId="0" applyNumberFormat="1" applyFont="1" applyFill="1" applyBorder="1" applyAlignment="1">
      <alignment horizontal="center"/>
    </xf>
    <xf numFmtId="0" fontId="40" fillId="34" borderId="23" xfId="0" applyFont="1" applyFill="1" applyBorder="1" applyAlignment="1">
      <alignment horizontal="center"/>
    </xf>
    <xf numFmtId="0" fontId="9" fillId="36" borderId="23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22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44" xfId="0" applyFont="1" applyBorder="1" applyAlignment="1">
      <alignment/>
    </xf>
    <xf numFmtId="164" fontId="5" fillId="0" borderId="45" xfId="0" applyNumberFormat="1" applyFont="1" applyBorder="1" applyAlignment="1">
      <alignment horizontal="right"/>
    </xf>
    <xf numFmtId="164" fontId="5" fillId="0" borderId="50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5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0" borderId="23" xfId="0" applyFont="1" applyFill="1" applyBorder="1" applyAlignment="1">
      <alignment/>
    </xf>
    <xf numFmtId="164" fontId="10" fillId="0" borderId="19" xfId="0" applyNumberFormat="1" applyFont="1" applyBorder="1" applyAlignment="1">
      <alignment/>
    </xf>
    <xf numFmtId="164" fontId="10" fillId="0" borderId="41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0" fillId="0" borderId="22" xfId="0" applyNumberFormat="1" applyFont="1" applyBorder="1" applyAlignment="1">
      <alignment/>
    </xf>
    <xf numFmtId="0" fontId="5" fillId="0" borderId="35" xfId="0" applyFont="1" applyFill="1" applyBorder="1" applyAlignment="1">
      <alignment/>
    </xf>
    <xf numFmtId="164" fontId="10" fillId="0" borderId="36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left" indent="1"/>
    </xf>
    <xf numFmtId="1" fontId="4" fillId="0" borderId="23" xfId="0" applyNumberFormat="1" applyFont="1" applyBorder="1" applyAlignment="1">
      <alignment horizontal="left" indent="1"/>
    </xf>
    <xf numFmtId="165" fontId="4" fillId="0" borderId="23" xfId="0" applyNumberFormat="1" applyFont="1" applyBorder="1" applyAlignment="1">
      <alignment horizontal="left" indent="1"/>
    </xf>
    <xf numFmtId="0" fontId="4" fillId="0" borderId="19" xfId="0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indent="1"/>
    </xf>
    <xf numFmtId="0" fontId="6" fillId="0" borderId="23" xfId="0" applyFont="1" applyBorder="1" applyAlignment="1">
      <alignment horizontal="left" indent="4"/>
    </xf>
    <xf numFmtId="164" fontId="41" fillId="0" borderId="21" xfId="0" applyNumberFormat="1" applyFont="1" applyBorder="1" applyAlignment="1">
      <alignment horizontal="left" indent="1"/>
    </xf>
    <xf numFmtId="164" fontId="41" fillId="0" borderId="20" xfId="0" applyNumberFormat="1" applyFont="1" applyBorder="1" applyAlignment="1">
      <alignment horizontal="left" indent="1"/>
    </xf>
    <xf numFmtId="164" fontId="41" fillId="0" borderId="22" xfId="0" applyNumberFormat="1" applyFont="1" applyBorder="1" applyAlignment="1">
      <alignment horizontal="left" indent="1"/>
    </xf>
    <xf numFmtId="4" fontId="5" fillId="0" borderId="19" xfId="0" applyNumberFormat="1" applyFont="1" applyBorder="1" applyAlignment="1">
      <alignment horizontal="left" indent="1"/>
    </xf>
    <xf numFmtId="164" fontId="3" fillId="0" borderId="26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indent="1"/>
    </xf>
    <xf numFmtId="0" fontId="23" fillId="0" borderId="25" xfId="0" applyFont="1" applyBorder="1" applyAlignment="1">
      <alignment horizontal="left" indent="1"/>
    </xf>
    <xf numFmtId="0" fontId="28" fillId="0" borderId="23" xfId="0" applyFont="1" applyBorder="1" applyAlignment="1">
      <alignment horizontal="left" indent="1"/>
    </xf>
    <xf numFmtId="0" fontId="29" fillId="0" borderId="23" xfId="0" applyFont="1" applyBorder="1" applyAlignment="1">
      <alignment horizontal="left" indent="1"/>
    </xf>
    <xf numFmtId="0" fontId="23" fillId="0" borderId="23" xfId="0" applyFont="1" applyBorder="1" applyAlignment="1">
      <alignment horizontal="left" indent="1"/>
    </xf>
    <xf numFmtId="0" fontId="31" fillId="0" borderId="23" xfId="0" applyFont="1" applyBorder="1" applyAlignment="1">
      <alignment horizontal="left" indent="1"/>
    </xf>
    <xf numFmtId="0" fontId="32" fillId="0" borderId="23" xfId="0" applyFont="1" applyBorder="1" applyAlignment="1">
      <alignment horizontal="left" indent="1"/>
    </xf>
    <xf numFmtId="0" fontId="10" fillId="34" borderId="23" xfId="0" applyFont="1" applyFill="1" applyBorder="1" applyAlignment="1">
      <alignment horizontal="left" indent="1"/>
    </xf>
    <xf numFmtId="0" fontId="8" fillId="34" borderId="23" xfId="0" applyFont="1" applyFill="1" applyBorder="1" applyAlignment="1">
      <alignment horizontal="left" indent="1"/>
    </xf>
    <xf numFmtId="0" fontId="33" fillId="0" borderId="23" xfId="0" applyFont="1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164" fontId="3" fillId="0" borderId="53" xfId="0" applyNumberFormat="1" applyFont="1" applyBorder="1" applyAlignment="1">
      <alignment horizontal="left" indent="1"/>
    </xf>
    <xf numFmtId="164" fontId="4" fillId="0" borderId="53" xfId="0" applyNumberFormat="1" applyFont="1" applyBorder="1" applyAlignment="1">
      <alignment horizontal="left" indent="1"/>
    </xf>
    <xf numFmtId="1" fontId="4" fillId="0" borderId="53" xfId="0" applyNumberFormat="1" applyFont="1" applyBorder="1" applyAlignment="1">
      <alignment horizontal="left" indent="1"/>
    </xf>
    <xf numFmtId="1" fontId="10" fillId="0" borderId="53" xfId="0" applyNumberFormat="1" applyFont="1" applyBorder="1" applyAlignment="1">
      <alignment horizontal="left" indent="1"/>
    </xf>
    <xf numFmtId="165" fontId="4" fillId="0" borderId="53" xfId="0" applyNumberFormat="1" applyFont="1" applyBorder="1" applyAlignment="1">
      <alignment horizontal="left" indent="1"/>
    </xf>
    <xf numFmtId="164" fontId="3" fillId="0" borderId="54" xfId="0" applyNumberFormat="1" applyFont="1" applyBorder="1" applyAlignment="1">
      <alignment horizontal="left" indent="1"/>
    </xf>
    <xf numFmtId="164" fontId="3" fillId="0" borderId="55" xfId="0" applyNumberFormat="1" applyFont="1" applyBorder="1" applyAlignment="1">
      <alignment horizontal="left" indent="1"/>
    </xf>
    <xf numFmtId="164" fontId="3" fillId="0" borderId="56" xfId="0" applyNumberFormat="1" applyFont="1" applyBorder="1" applyAlignment="1">
      <alignment horizontal="left" indent="1"/>
    </xf>
    <xf numFmtId="1" fontId="3" fillId="0" borderId="54" xfId="0" applyNumberFormat="1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1" fontId="3" fillId="0" borderId="58" xfId="0" applyNumberFormat="1" applyFont="1" applyBorder="1" applyAlignment="1">
      <alignment horizontal="left" indent="1"/>
    </xf>
    <xf numFmtId="1" fontId="3" fillId="0" borderId="59" xfId="0" applyNumberFormat="1" applyFont="1" applyBorder="1" applyAlignment="1">
      <alignment horizontal="left" indent="1"/>
    </xf>
    <xf numFmtId="1" fontId="3" fillId="0" borderId="57" xfId="0" applyNumberFormat="1" applyFont="1" applyBorder="1" applyAlignment="1">
      <alignment horizontal="left" indent="1"/>
    </xf>
    <xf numFmtId="0" fontId="6" fillId="19" borderId="19" xfId="0" applyFont="1" applyFill="1" applyBorder="1" applyAlignment="1">
      <alignment horizontal="left" indent="1"/>
    </xf>
    <xf numFmtId="164" fontId="3" fillId="19" borderId="20" xfId="0" applyNumberFormat="1" applyFont="1" applyFill="1" applyBorder="1" applyAlignment="1">
      <alignment horizontal="left" indent="1"/>
    </xf>
    <xf numFmtId="0" fontId="0" fillId="37" borderId="0" xfId="0" applyFill="1" applyAlignment="1">
      <alignment/>
    </xf>
    <xf numFmtId="0" fontId="6" fillId="38" borderId="23" xfId="0" applyFont="1" applyFill="1" applyBorder="1" applyAlignment="1">
      <alignment horizontal="left" indent="1"/>
    </xf>
    <xf numFmtId="1" fontId="3" fillId="39" borderId="41" xfId="0" applyNumberFormat="1" applyFont="1" applyFill="1" applyBorder="1" applyAlignment="1">
      <alignment horizontal="left" indent="1"/>
    </xf>
    <xf numFmtId="1" fontId="3" fillId="39" borderId="21" xfId="0" applyNumberFormat="1" applyFont="1" applyFill="1" applyBorder="1" applyAlignment="1">
      <alignment horizontal="left" indent="1"/>
    </xf>
    <xf numFmtId="0" fontId="3" fillId="39" borderId="22" xfId="0" applyFont="1" applyFill="1" applyBorder="1" applyAlignment="1">
      <alignment horizontal="left" indent="1"/>
    </xf>
    <xf numFmtId="0" fontId="5" fillId="40" borderId="19" xfId="0" applyFont="1" applyFill="1" applyBorder="1" applyAlignment="1">
      <alignment horizontal="left" indent="1"/>
    </xf>
    <xf numFmtId="164" fontId="3" fillId="41" borderId="41" xfId="0" applyNumberFormat="1" applyFont="1" applyFill="1" applyBorder="1" applyAlignment="1">
      <alignment horizontal="left" indent="1"/>
    </xf>
    <xf numFmtId="164" fontId="3" fillId="41" borderId="21" xfId="0" applyNumberFormat="1" applyFont="1" applyFill="1" applyBorder="1" applyAlignment="1">
      <alignment horizontal="left" indent="1"/>
    </xf>
    <xf numFmtId="0" fontId="13" fillId="42" borderId="19" xfId="0" applyFont="1" applyFill="1" applyBorder="1" applyAlignment="1">
      <alignment horizontal="left" indent="1"/>
    </xf>
    <xf numFmtId="1" fontId="3" fillId="42" borderId="21" xfId="0" applyNumberFormat="1" applyFont="1" applyFill="1" applyBorder="1" applyAlignment="1">
      <alignment horizontal="left" indent="1"/>
    </xf>
    <xf numFmtId="1" fontId="3" fillId="42" borderId="23" xfId="0" applyNumberFormat="1" applyFont="1" applyFill="1" applyBorder="1" applyAlignment="1">
      <alignment horizontal="left" indent="1"/>
    </xf>
    <xf numFmtId="164" fontId="4" fillId="0" borderId="35" xfId="0" applyNumberFormat="1" applyFont="1" applyBorder="1" applyAlignment="1">
      <alignment horizontal="left" indent="1"/>
    </xf>
    <xf numFmtId="0" fontId="6" fillId="0" borderId="60" xfId="0" applyFont="1" applyBorder="1" applyAlignment="1">
      <alignment horizontal="left" indent="1"/>
    </xf>
    <xf numFmtId="0" fontId="6" fillId="0" borderId="61" xfId="0" applyFont="1" applyBorder="1" applyAlignment="1">
      <alignment horizontal="left" indent="1"/>
    </xf>
    <xf numFmtId="0" fontId="6" fillId="0" borderId="62" xfId="0" applyFont="1" applyBorder="1" applyAlignment="1">
      <alignment horizontal="left" indent="1"/>
    </xf>
    <xf numFmtId="1" fontId="3" fillId="0" borderId="63" xfId="0" applyNumberFormat="1" applyFont="1" applyBorder="1" applyAlignment="1">
      <alignment horizontal="left" indent="1"/>
    </xf>
    <xf numFmtId="1" fontId="3" fillId="0" borderId="64" xfId="0" applyNumberFormat="1" applyFont="1" applyBorder="1" applyAlignment="1">
      <alignment horizontal="left" indent="1"/>
    </xf>
    <xf numFmtId="0" fontId="3" fillId="0" borderId="65" xfId="0" applyFont="1" applyBorder="1" applyAlignment="1">
      <alignment horizontal="left" indent="1"/>
    </xf>
    <xf numFmtId="1" fontId="3" fillId="0" borderId="66" xfId="0" applyNumberFormat="1" applyFont="1" applyBorder="1" applyAlignment="1">
      <alignment horizontal="left" indent="1"/>
    </xf>
    <xf numFmtId="0" fontId="3" fillId="0" borderId="67" xfId="0" applyFont="1" applyBorder="1" applyAlignment="1">
      <alignment horizontal="left" indent="1"/>
    </xf>
    <xf numFmtId="1" fontId="4" fillId="0" borderId="66" xfId="0" applyNumberFormat="1" applyFont="1" applyBorder="1" applyAlignment="1">
      <alignment horizontal="left" indent="1"/>
    </xf>
    <xf numFmtId="1" fontId="4" fillId="0" borderId="67" xfId="0" applyNumberFormat="1" applyFont="1" applyBorder="1" applyAlignment="1">
      <alignment horizontal="left" indent="1"/>
    </xf>
    <xf numFmtId="165" fontId="4" fillId="0" borderId="66" xfId="0" applyNumberFormat="1" applyFont="1" applyBorder="1" applyAlignment="1">
      <alignment horizontal="left" indent="1"/>
    </xf>
    <xf numFmtId="165" fontId="3" fillId="0" borderId="67" xfId="0" applyNumberFormat="1" applyFont="1" applyBorder="1" applyAlignment="1">
      <alignment horizontal="left" indent="1"/>
    </xf>
    <xf numFmtId="164" fontId="4" fillId="0" borderId="66" xfId="0" applyNumberFormat="1" applyFont="1" applyBorder="1" applyAlignment="1">
      <alignment horizontal="left" indent="1"/>
    </xf>
    <xf numFmtId="164" fontId="4" fillId="0" borderId="67" xfId="0" applyNumberFormat="1" applyFont="1" applyBorder="1" applyAlignment="1">
      <alignment horizontal="left" indent="1"/>
    </xf>
    <xf numFmtId="0" fontId="4" fillId="0" borderId="66" xfId="0" applyFont="1" applyBorder="1" applyAlignment="1">
      <alignment horizontal="left" indent="1"/>
    </xf>
    <xf numFmtId="0" fontId="4" fillId="0" borderId="67" xfId="0" applyFont="1" applyBorder="1" applyAlignment="1">
      <alignment horizontal="left" indent="1"/>
    </xf>
    <xf numFmtId="1" fontId="3" fillId="42" borderId="66" xfId="0" applyNumberFormat="1" applyFont="1" applyFill="1" applyBorder="1" applyAlignment="1">
      <alignment horizontal="left" indent="1"/>
    </xf>
    <xf numFmtId="1" fontId="3" fillId="42" borderId="67" xfId="0" applyNumberFormat="1" applyFont="1" applyFill="1" applyBorder="1" applyAlignment="1">
      <alignment horizontal="left" indent="1"/>
    </xf>
    <xf numFmtId="1" fontId="3" fillId="0" borderId="67" xfId="0" applyNumberFormat="1" applyFont="1" applyBorder="1" applyAlignment="1">
      <alignment horizontal="left" indent="1"/>
    </xf>
    <xf numFmtId="1" fontId="4" fillId="0" borderId="68" xfId="0" applyNumberFormat="1" applyFont="1" applyBorder="1" applyAlignment="1">
      <alignment horizontal="left" indent="1"/>
    </xf>
    <xf numFmtId="1" fontId="4" fillId="0" borderId="69" xfId="0" applyNumberFormat="1" applyFont="1" applyBorder="1" applyAlignment="1">
      <alignment horizontal="left" indent="1"/>
    </xf>
    <xf numFmtId="0" fontId="3" fillId="0" borderId="70" xfId="0" applyFont="1" applyBorder="1" applyAlignment="1">
      <alignment horizontal="left" indent="1"/>
    </xf>
    <xf numFmtId="164" fontId="3" fillId="41" borderId="40" xfId="0" applyNumberFormat="1" applyFont="1" applyFill="1" applyBorder="1" applyAlignment="1">
      <alignment horizontal="left" indent="1"/>
    </xf>
    <xf numFmtId="1" fontId="4" fillId="0" borderId="63" xfId="0" applyNumberFormat="1" applyFont="1" applyBorder="1" applyAlignment="1">
      <alignment horizontal="left" indent="1"/>
    </xf>
    <xf numFmtId="1" fontId="4" fillId="0" borderId="64" xfId="0" applyNumberFormat="1" applyFont="1" applyBorder="1" applyAlignment="1">
      <alignment horizontal="left" indent="1"/>
    </xf>
    <xf numFmtId="164" fontId="3" fillId="41" borderId="66" xfId="0" applyNumberFormat="1" applyFont="1" applyFill="1" applyBorder="1" applyAlignment="1">
      <alignment horizontal="left" indent="1"/>
    </xf>
    <xf numFmtId="164" fontId="3" fillId="41" borderId="67" xfId="0" applyNumberFormat="1" applyFont="1" applyFill="1" applyBorder="1" applyAlignment="1">
      <alignment horizontal="left" indent="1"/>
    </xf>
    <xf numFmtId="1" fontId="4" fillId="0" borderId="71" xfId="0" applyNumberFormat="1" applyFont="1" applyBorder="1" applyAlignment="1">
      <alignment horizontal="left" indent="1"/>
    </xf>
    <xf numFmtId="1" fontId="4" fillId="0" borderId="72" xfId="0" applyNumberFormat="1" applyFont="1" applyBorder="1" applyAlignment="1">
      <alignment horizontal="left" indent="1"/>
    </xf>
    <xf numFmtId="1" fontId="4" fillId="0" borderId="73" xfId="0" applyNumberFormat="1" applyFont="1" applyBorder="1" applyAlignment="1">
      <alignment horizontal="left" indent="1"/>
    </xf>
    <xf numFmtId="1" fontId="4" fillId="0" borderId="74" xfId="0" applyNumberFormat="1" applyFont="1" applyBorder="1" applyAlignment="1">
      <alignment horizontal="left" indent="1"/>
    </xf>
    <xf numFmtId="0" fontId="10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75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4" fontId="3" fillId="0" borderId="71" xfId="0" applyNumberFormat="1" applyFont="1" applyBorder="1" applyAlignment="1">
      <alignment horizontal="left" indent="1"/>
    </xf>
    <xf numFmtId="164" fontId="3" fillId="0" borderId="72" xfId="0" applyNumberFormat="1" applyFont="1" applyBorder="1" applyAlignment="1">
      <alignment horizontal="left" indent="1"/>
    </xf>
    <xf numFmtId="164" fontId="3" fillId="0" borderId="73" xfId="0" applyNumberFormat="1" applyFont="1" applyBorder="1" applyAlignment="1">
      <alignment horizontal="left" indent="1"/>
    </xf>
    <xf numFmtId="164" fontId="3" fillId="0" borderId="74" xfId="0" applyNumberFormat="1" applyFont="1" applyBorder="1" applyAlignment="1">
      <alignment horizontal="left" indent="1"/>
    </xf>
    <xf numFmtId="1" fontId="3" fillId="0" borderId="76" xfId="0" applyNumberFormat="1" applyFont="1" applyBorder="1" applyAlignment="1">
      <alignment horizontal="left" indent="1"/>
    </xf>
    <xf numFmtId="1" fontId="3" fillId="0" borderId="30" xfId="0" applyNumberFormat="1" applyFont="1" applyBorder="1" applyAlignment="1">
      <alignment horizontal="left" indent="1"/>
    </xf>
    <xf numFmtId="0" fontId="3" fillId="0" borderId="77" xfId="0" applyFont="1" applyBorder="1" applyAlignment="1">
      <alignment horizontal="left" indent="1"/>
    </xf>
    <xf numFmtId="164" fontId="3" fillId="33" borderId="78" xfId="0" applyNumberFormat="1" applyFont="1" applyFill="1" applyBorder="1" applyAlignment="1">
      <alignment horizontal="center"/>
    </xf>
    <xf numFmtId="164" fontId="3" fillId="33" borderId="79" xfId="0" applyNumberFormat="1" applyFont="1" applyFill="1" applyBorder="1" applyAlignment="1">
      <alignment horizontal="center"/>
    </xf>
    <xf numFmtId="164" fontId="3" fillId="33" borderId="8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indent="1"/>
    </xf>
    <xf numFmtId="0" fontId="5" fillId="0" borderId="11" xfId="0" applyFont="1" applyBorder="1" applyAlignment="1">
      <alignment horizontal="center" vertical="center" indent="1"/>
    </xf>
    <xf numFmtId="0" fontId="3" fillId="0" borderId="11" xfId="0" applyFont="1" applyBorder="1" applyAlignment="1">
      <alignment horizontal="center" vertical="center" wrapText="1" indent="1"/>
    </xf>
    <xf numFmtId="0" fontId="6" fillId="0" borderId="12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15" fillId="0" borderId="23" xfId="0" applyFont="1" applyBorder="1" applyAlignment="1">
      <alignment horizontal="left" indent="1"/>
    </xf>
    <xf numFmtId="0" fontId="5" fillId="0" borderId="12" xfId="0" applyFont="1" applyBorder="1" applyAlignment="1">
      <alignment horizontal="center" vertical="center" indent="1"/>
    </xf>
    <xf numFmtId="0" fontId="3" fillId="0" borderId="12" xfId="0" applyFont="1" applyBorder="1" applyAlignment="1">
      <alignment horizontal="center" vertical="center" wrapText="1" indent="1"/>
    </xf>
    <xf numFmtId="0" fontId="27" fillId="0" borderId="23" xfId="0" applyFont="1" applyBorder="1" applyAlignment="1">
      <alignment horizontal="left" indent="1"/>
    </xf>
    <xf numFmtId="0" fontId="5" fillId="0" borderId="81" xfId="0" applyFont="1" applyBorder="1" applyAlignment="1">
      <alignment horizontal="center" vertical="center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82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225"/>
          <c:w val="0.931"/>
          <c:h val="0.92475"/>
        </c:manualLayout>
      </c:layout>
      <c:barChart>
        <c:barDir val="col"/>
        <c:grouping val="clustered"/>
        <c:varyColors val="0"/>
        <c:axId val="10913887"/>
        <c:axId val="7662804"/>
      </c:barChart>
      <c:catAx>
        <c:axId val="109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2804"/>
        <c:crosses val="autoZero"/>
        <c:auto val="1"/>
        <c:lblOffset val="100"/>
        <c:tickLblSkip val="1"/>
        <c:noMultiLvlLbl val="0"/>
      </c:catAx>
      <c:valAx>
        <c:axId val="7662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775"/>
          <c:w val="0.008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5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13.125" style="0" customWidth="1"/>
    <col min="2" max="2" width="51.375" style="0" customWidth="1"/>
    <col min="3" max="3" width="8.375" style="0" customWidth="1"/>
    <col min="4" max="4" width="6.625" style="0" customWidth="1"/>
    <col min="5" max="5" width="7.375" style="0" customWidth="1"/>
    <col min="6" max="6" width="6.375" style="0" customWidth="1"/>
    <col min="7" max="7" width="6.625" style="0" customWidth="1"/>
  </cols>
  <sheetData>
    <row r="1" spans="1:7" ht="12.75" customHeight="1">
      <c r="A1" s="1"/>
      <c r="B1" s="1" t="s">
        <v>486</v>
      </c>
      <c r="C1" s="2"/>
      <c r="D1" s="2"/>
      <c r="E1" s="2"/>
      <c r="F1" s="2"/>
      <c r="G1" s="2"/>
    </row>
    <row r="2" spans="1:7" ht="12.75" customHeight="1">
      <c r="A2" s="1"/>
      <c r="B2" s="3" t="s">
        <v>487</v>
      </c>
      <c r="G2" s="2"/>
    </row>
    <row r="3" spans="1:6" ht="12.75" customHeight="1">
      <c r="A3" s="4"/>
      <c r="B3" s="3" t="s">
        <v>488</v>
      </c>
      <c r="D3" s="4"/>
      <c r="E3" s="4"/>
      <c r="F3" s="5"/>
    </row>
    <row r="4" spans="1:4" ht="12.75" customHeight="1">
      <c r="A4" s="4" t="s">
        <v>0</v>
      </c>
      <c r="B4" s="3"/>
      <c r="D4" s="5"/>
    </row>
    <row r="5" spans="1:7" ht="12.75" customHeight="1">
      <c r="A5" s="495" t="s">
        <v>1</v>
      </c>
      <c r="B5" s="496" t="s">
        <v>2</v>
      </c>
      <c r="C5" s="497" t="s">
        <v>3</v>
      </c>
      <c r="D5" s="498" t="s">
        <v>4</v>
      </c>
      <c r="E5" s="498"/>
      <c r="F5" s="498"/>
      <c r="G5" s="498"/>
    </row>
    <row r="6" spans="1:7" ht="12.75" customHeight="1">
      <c r="A6" s="495"/>
      <c r="B6" s="496"/>
      <c r="C6" s="497"/>
      <c r="D6" s="10">
        <v>1</v>
      </c>
      <c r="E6" s="11">
        <v>2</v>
      </c>
      <c r="F6" s="11">
        <v>3</v>
      </c>
      <c r="G6" s="12">
        <v>4</v>
      </c>
    </row>
    <row r="7" spans="1:7" ht="11.25" customHeight="1">
      <c r="A7" s="6"/>
      <c r="B7" s="7"/>
      <c r="C7" s="8"/>
      <c r="D7" s="13"/>
      <c r="E7" s="14"/>
      <c r="F7" s="14"/>
      <c r="G7" s="15"/>
    </row>
    <row r="8" spans="1:7" ht="11.25" customHeight="1">
      <c r="A8" s="16"/>
      <c r="B8" s="17" t="s">
        <v>5</v>
      </c>
      <c r="C8" s="18"/>
      <c r="D8" s="19"/>
      <c r="E8" s="20"/>
      <c r="F8" s="20"/>
      <c r="G8" s="21"/>
    </row>
    <row r="9" spans="1:7" ht="11.25" customHeight="1">
      <c r="A9" s="16"/>
      <c r="B9" s="17"/>
      <c r="C9" s="18"/>
      <c r="D9" s="19"/>
      <c r="E9" s="20"/>
      <c r="F9" s="20"/>
      <c r="G9" s="21"/>
    </row>
    <row r="10" spans="1:7" ht="11.25" customHeight="1">
      <c r="A10" s="499" t="s">
        <v>6</v>
      </c>
      <c r="B10" s="499"/>
      <c r="C10" s="22"/>
      <c r="D10" s="23"/>
      <c r="E10" s="24"/>
      <c r="F10" s="24"/>
      <c r="G10" s="21"/>
    </row>
    <row r="11" spans="1:7" ht="11.25" customHeight="1">
      <c r="A11" s="25"/>
      <c r="B11" s="26"/>
      <c r="C11" s="22"/>
      <c r="D11" s="23"/>
      <c r="E11" s="24"/>
      <c r="F11" s="24"/>
      <c r="G11" s="21"/>
    </row>
    <row r="12" spans="1:9" ht="12.75" customHeight="1">
      <c r="A12" s="27" t="s">
        <v>7</v>
      </c>
      <c r="B12" s="28" t="s">
        <v>8</v>
      </c>
      <c r="C12" s="29">
        <f>D12+E12+F12+G12</f>
        <v>1360</v>
      </c>
      <c r="D12" s="30">
        <v>308</v>
      </c>
      <c r="E12" s="31">
        <v>340</v>
      </c>
      <c r="F12" s="31">
        <v>356</v>
      </c>
      <c r="G12" s="32">
        <v>356</v>
      </c>
      <c r="H12" s="400"/>
      <c r="I12" s="400"/>
    </row>
    <row r="13" spans="1:7" ht="12.75" customHeight="1">
      <c r="A13" s="33"/>
      <c r="B13" s="34" t="s">
        <v>9</v>
      </c>
      <c r="C13" s="29"/>
      <c r="D13" s="30"/>
      <c r="E13" s="31"/>
      <c r="F13" s="31"/>
      <c r="G13" s="32"/>
    </row>
    <row r="14" spans="1:8" ht="12.75" customHeight="1">
      <c r="A14" s="33"/>
      <c r="B14" s="35" t="s">
        <v>334</v>
      </c>
      <c r="C14" s="29"/>
      <c r="D14" s="30"/>
      <c r="E14" s="31"/>
      <c r="F14" s="31"/>
      <c r="G14" s="32"/>
      <c r="H14" s="1"/>
    </row>
    <row r="15" spans="1:7" ht="12.75" customHeight="1">
      <c r="A15" s="33"/>
      <c r="B15" s="500" t="s">
        <v>10</v>
      </c>
      <c r="C15" s="500"/>
      <c r="D15" s="30"/>
      <c r="E15" s="31"/>
      <c r="F15" s="31"/>
      <c r="G15" s="32"/>
    </row>
    <row r="16" spans="1:7" ht="11.25" customHeight="1">
      <c r="A16" s="33"/>
      <c r="B16" s="35" t="s">
        <v>372</v>
      </c>
      <c r="C16" s="29"/>
      <c r="D16" s="30"/>
      <c r="E16" s="31"/>
      <c r="F16" s="31"/>
      <c r="G16" s="32"/>
    </row>
    <row r="17" spans="1:9" ht="11.25" customHeight="1">
      <c r="A17" s="27" t="s">
        <v>11</v>
      </c>
      <c r="B17" s="28" t="s">
        <v>321</v>
      </c>
      <c r="C17" s="251">
        <f>D17+E17+F17+G17</f>
        <v>440</v>
      </c>
      <c r="D17" s="36">
        <v>100</v>
      </c>
      <c r="E17" s="31">
        <v>110</v>
      </c>
      <c r="F17" s="31">
        <v>115</v>
      </c>
      <c r="G17" s="37">
        <v>115</v>
      </c>
      <c r="I17" s="400"/>
    </row>
    <row r="18" spans="1:7" ht="12.75" customHeight="1">
      <c r="A18" s="27"/>
      <c r="B18" s="35" t="s">
        <v>373</v>
      </c>
      <c r="C18" s="233"/>
      <c r="D18" s="30"/>
      <c r="E18" s="31"/>
      <c r="F18" s="31"/>
      <c r="G18" s="32"/>
    </row>
    <row r="19" spans="1:7" ht="12.75" customHeight="1">
      <c r="A19" s="38"/>
      <c r="B19" s="35"/>
      <c r="C19" s="233"/>
      <c r="D19" s="30"/>
      <c r="E19" s="31"/>
      <c r="F19" s="31"/>
      <c r="G19" s="32"/>
    </row>
    <row r="20" spans="1:7" ht="15.75" customHeight="1">
      <c r="A20" s="38" t="s">
        <v>12</v>
      </c>
      <c r="B20" s="39" t="s">
        <v>13</v>
      </c>
      <c r="C20" s="251">
        <f>D20+E20+F20+G20</f>
        <v>840</v>
      </c>
      <c r="D20" s="40">
        <v>210</v>
      </c>
      <c r="E20" s="31">
        <v>210</v>
      </c>
      <c r="F20" s="31">
        <v>210</v>
      </c>
      <c r="G20" s="32">
        <v>210</v>
      </c>
    </row>
    <row r="21" spans="1:7" ht="12.75" customHeight="1">
      <c r="A21" s="38"/>
      <c r="B21" s="39"/>
      <c r="C21" s="29"/>
      <c r="D21" s="40"/>
      <c r="E21" s="31"/>
      <c r="F21" s="31"/>
      <c r="G21" s="32"/>
    </row>
    <row r="22" spans="1:7" ht="15" customHeight="1">
      <c r="A22" s="38" t="s">
        <v>14</v>
      </c>
      <c r="B22" s="41" t="s">
        <v>15</v>
      </c>
      <c r="C22" s="339">
        <v>40</v>
      </c>
      <c r="D22" s="42">
        <v>10</v>
      </c>
      <c r="E22" s="43">
        <v>10</v>
      </c>
      <c r="F22" s="43">
        <v>10</v>
      </c>
      <c r="G22" s="44">
        <v>10</v>
      </c>
    </row>
    <row r="23" spans="1:7" ht="15" customHeight="1">
      <c r="A23" s="38" t="s">
        <v>16</v>
      </c>
      <c r="B23" s="45" t="s">
        <v>17</v>
      </c>
      <c r="C23" s="398"/>
      <c r="D23" s="42"/>
      <c r="E23" s="43"/>
      <c r="F23" s="43"/>
      <c r="G23" s="44"/>
    </row>
    <row r="24" spans="1:7" ht="12.75" customHeight="1">
      <c r="A24" s="38"/>
      <c r="B24" s="45" t="s">
        <v>18</v>
      </c>
      <c r="C24" s="398"/>
      <c r="D24" s="42"/>
      <c r="E24" s="43"/>
      <c r="F24" s="43"/>
      <c r="G24" s="44"/>
    </row>
    <row r="25" spans="1:7" ht="12.75" customHeight="1">
      <c r="A25" s="38"/>
      <c r="B25" s="45" t="s">
        <v>19</v>
      </c>
      <c r="C25" s="398"/>
      <c r="D25" s="42"/>
      <c r="E25" s="43"/>
      <c r="F25" s="43"/>
      <c r="G25" s="44"/>
    </row>
    <row r="26" spans="1:7" ht="12.75" customHeight="1">
      <c r="A26" s="38"/>
      <c r="B26" s="47" t="s">
        <v>20</v>
      </c>
      <c r="C26" s="398"/>
      <c r="D26" s="42"/>
      <c r="E26" s="43"/>
      <c r="F26" s="43"/>
      <c r="G26" s="44"/>
    </row>
    <row r="27" spans="1:7" ht="15" customHeight="1">
      <c r="A27" s="38"/>
      <c r="B27" s="48" t="s">
        <v>21</v>
      </c>
      <c r="C27" s="305">
        <v>20</v>
      </c>
      <c r="D27" s="42">
        <v>4</v>
      </c>
      <c r="E27" s="43">
        <v>4</v>
      </c>
      <c r="F27" s="43">
        <v>4</v>
      </c>
      <c r="G27" s="44">
        <v>4</v>
      </c>
    </row>
    <row r="28" spans="1:7" ht="15" customHeight="1">
      <c r="A28" s="38"/>
      <c r="B28" s="45" t="s">
        <v>22</v>
      </c>
      <c r="C28" s="398"/>
      <c r="D28" s="42"/>
      <c r="E28" s="43"/>
      <c r="F28" s="43"/>
      <c r="G28" s="44"/>
    </row>
    <row r="29" spans="1:7" ht="12.75" customHeight="1">
      <c r="A29" s="38"/>
      <c r="B29" s="45" t="s">
        <v>23</v>
      </c>
      <c r="C29" s="398"/>
      <c r="D29" s="42"/>
      <c r="E29" s="43"/>
      <c r="F29" s="43"/>
      <c r="G29" s="44"/>
    </row>
    <row r="30" spans="1:7" ht="14.25" customHeight="1">
      <c r="A30" s="38"/>
      <c r="B30" s="45" t="s">
        <v>24</v>
      </c>
      <c r="C30" s="398"/>
      <c r="D30" s="42"/>
      <c r="E30" s="43"/>
      <c r="F30" s="43"/>
      <c r="G30" s="44"/>
    </row>
    <row r="31" spans="1:7" ht="15" customHeight="1">
      <c r="A31" s="38"/>
      <c r="B31" s="45"/>
      <c r="C31" s="398"/>
      <c r="D31" s="42"/>
      <c r="E31" s="43"/>
      <c r="F31" s="43"/>
      <c r="G31" s="44"/>
    </row>
    <row r="32" spans="1:7" ht="12.75" customHeight="1">
      <c r="A32" s="38"/>
      <c r="B32" s="48" t="s">
        <v>25</v>
      </c>
      <c r="C32" s="398">
        <v>12</v>
      </c>
      <c r="D32" s="42">
        <v>3</v>
      </c>
      <c r="E32" s="43">
        <v>3</v>
      </c>
      <c r="F32" s="43">
        <v>3</v>
      </c>
      <c r="G32" s="44">
        <v>3</v>
      </c>
    </row>
    <row r="33" spans="1:7" ht="12.75" customHeight="1">
      <c r="A33" s="38"/>
      <c r="B33" s="45" t="s">
        <v>422</v>
      </c>
      <c r="C33" s="398"/>
      <c r="D33" s="42"/>
      <c r="E33" s="43"/>
      <c r="F33" s="43"/>
      <c r="G33" s="44"/>
    </row>
    <row r="34" spans="1:7" ht="12" customHeight="1">
      <c r="A34" s="38"/>
      <c r="B34" s="45" t="s">
        <v>423</v>
      </c>
      <c r="C34" s="398"/>
      <c r="D34" s="42"/>
      <c r="E34" s="43"/>
      <c r="F34" s="43"/>
      <c r="G34" s="44"/>
    </row>
    <row r="35" spans="1:7" ht="11.25" customHeight="1">
      <c r="A35" s="38"/>
      <c r="B35" s="45"/>
      <c r="C35" s="398"/>
      <c r="D35" s="42"/>
      <c r="E35" s="43"/>
      <c r="F35" s="43"/>
      <c r="G35" s="44"/>
    </row>
    <row r="36" spans="1:7" ht="15" customHeight="1">
      <c r="A36" s="38"/>
      <c r="B36" s="48" t="s">
        <v>26</v>
      </c>
      <c r="C36" s="398">
        <v>6</v>
      </c>
      <c r="D36" s="42"/>
      <c r="E36" s="43"/>
      <c r="F36" s="43"/>
      <c r="G36" s="44"/>
    </row>
    <row r="37" spans="1:7" ht="13.5" customHeight="1">
      <c r="A37" s="38"/>
      <c r="B37" s="45" t="s">
        <v>471</v>
      </c>
      <c r="C37" s="398"/>
      <c r="D37" s="42"/>
      <c r="E37" s="43"/>
      <c r="F37" s="43"/>
      <c r="G37" s="44"/>
    </row>
    <row r="38" spans="1:7" ht="15" customHeight="1">
      <c r="A38" s="38"/>
      <c r="B38" s="45"/>
      <c r="C38" s="398"/>
      <c r="D38" s="42"/>
      <c r="E38" s="43"/>
      <c r="F38" s="43"/>
      <c r="G38" s="44"/>
    </row>
    <row r="39" spans="1:7" ht="12.75" customHeight="1">
      <c r="A39" s="38"/>
      <c r="B39" s="48" t="s">
        <v>27</v>
      </c>
      <c r="C39" s="398">
        <v>12</v>
      </c>
      <c r="D39" s="42"/>
      <c r="E39" s="43"/>
      <c r="F39" s="43"/>
      <c r="G39" s="44"/>
    </row>
    <row r="40" spans="1:7" ht="12.75" customHeight="1">
      <c r="A40" s="38"/>
      <c r="B40" s="49" t="s">
        <v>28</v>
      </c>
      <c r="C40" s="398"/>
      <c r="D40" s="42"/>
      <c r="E40" s="43"/>
      <c r="F40" s="43"/>
      <c r="G40" s="44"/>
    </row>
    <row r="41" spans="1:7" ht="15.75" customHeight="1">
      <c r="A41" s="38"/>
      <c r="B41" s="45" t="s">
        <v>29</v>
      </c>
      <c r="C41" s="398"/>
      <c r="D41" s="42"/>
      <c r="E41" s="43"/>
      <c r="F41" s="43"/>
      <c r="G41" s="44"/>
    </row>
    <row r="42" spans="1:7" ht="15" customHeight="1">
      <c r="A42" s="38"/>
      <c r="B42" s="50" t="s">
        <v>30</v>
      </c>
      <c r="C42" s="398"/>
      <c r="D42" s="42"/>
      <c r="E42" s="43"/>
      <c r="F42" s="43"/>
      <c r="G42" s="44"/>
    </row>
    <row r="43" spans="1:7" ht="15" customHeight="1">
      <c r="A43" s="38"/>
      <c r="B43" s="50" t="s">
        <v>389</v>
      </c>
      <c r="C43" s="398"/>
      <c r="D43" s="42"/>
      <c r="E43" s="43"/>
      <c r="F43" s="43"/>
      <c r="G43" s="44"/>
    </row>
    <row r="44" spans="1:7" ht="15" customHeight="1">
      <c r="A44" s="38"/>
      <c r="B44" s="50"/>
      <c r="C44" s="398"/>
      <c r="D44" s="42"/>
      <c r="E44" s="43"/>
      <c r="F44" s="43"/>
      <c r="G44" s="44"/>
    </row>
    <row r="45" spans="1:7" ht="11.25" customHeight="1">
      <c r="A45" s="38"/>
      <c r="B45" s="47" t="s">
        <v>31</v>
      </c>
      <c r="C45" s="305">
        <f>C22+C27+C32+C36+C39</f>
        <v>90</v>
      </c>
      <c r="D45" s="52">
        <v>20</v>
      </c>
      <c r="E45" s="53">
        <v>20</v>
      </c>
      <c r="F45" s="53">
        <v>20</v>
      </c>
      <c r="G45" s="54">
        <v>20</v>
      </c>
    </row>
    <row r="46" spans="1:7" ht="15" customHeight="1">
      <c r="A46" s="38"/>
      <c r="B46" s="45"/>
      <c r="C46" s="233"/>
      <c r="D46" s="55"/>
      <c r="E46" s="56"/>
      <c r="F46" s="56"/>
      <c r="G46" s="32"/>
    </row>
    <row r="47" spans="1:7" ht="15" customHeight="1">
      <c r="A47" s="38"/>
      <c r="B47" s="57" t="s">
        <v>32</v>
      </c>
      <c r="C47" s="58">
        <f>C12+C17+C20+C45</f>
        <v>2730</v>
      </c>
      <c r="D47" s="59">
        <f>D12+D17+D20+D45</f>
        <v>638</v>
      </c>
      <c r="E47" s="60">
        <f>E12+E17+E20+E45</f>
        <v>680</v>
      </c>
      <c r="F47" s="60">
        <f>F12+F17+F20+F45</f>
        <v>701</v>
      </c>
      <c r="G47" s="61">
        <f>G12+G17+G20+G45</f>
        <v>701</v>
      </c>
    </row>
    <row r="48" spans="1:7" ht="11.25" customHeight="1">
      <c r="A48" s="38"/>
      <c r="B48" s="62"/>
      <c r="C48" s="63"/>
      <c r="D48" s="64"/>
      <c r="E48" s="65"/>
      <c r="F48" s="65"/>
      <c r="G48" s="66"/>
    </row>
    <row r="49" spans="1:7" ht="12.75" customHeight="1">
      <c r="A49" s="38"/>
      <c r="B49" s="62"/>
      <c r="C49" s="63"/>
      <c r="D49" s="64"/>
      <c r="E49" s="65"/>
      <c r="F49" s="65"/>
      <c r="G49" s="66"/>
    </row>
    <row r="50" spans="1:7" ht="15" customHeight="1">
      <c r="A50" s="501" t="s">
        <v>33</v>
      </c>
      <c r="B50" s="501"/>
      <c r="C50" s="18"/>
      <c r="D50" s="55"/>
      <c r="E50" s="56"/>
      <c r="F50" s="56"/>
      <c r="G50" s="32"/>
    </row>
    <row r="51" spans="1:7" ht="16.5" customHeight="1">
      <c r="A51" s="67"/>
      <c r="B51" s="68"/>
      <c r="C51" s="18"/>
      <c r="D51" s="55"/>
      <c r="E51" s="56"/>
      <c r="F51" s="56"/>
      <c r="G51" s="32"/>
    </row>
    <row r="52" spans="1:9" ht="12.75" customHeight="1">
      <c r="A52" s="38" t="s">
        <v>34</v>
      </c>
      <c r="B52" s="28" t="s">
        <v>35</v>
      </c>
      <c r="C52" s="29">
        <f>D52+E52+F52+G52</f>
        <v>4422</v>
      </c>
      <c r="D52" s="404">
        <v>1000</v>
      </c>
      <c r="E52" s="403">
        <v>1102</v>
      </c>
      <c r="F52" s="403">
        <v>1160</v>
      </c>
      <c r="G52" s="405">
        <v>1160</v>
      </c>
      <c r="I52" s="401"/>
    </row>
    <row r="53" spans="1:7" ht="12.75" customHeight="1">
      <c r="A53" s="33"/>
      <c r="B53" s="35" t="s">
        <v>36</v>
      </c>
      <c r="C53" s="51"/>
      <c r="D53" s="69"/>
      <c r="E53" s="70"/>
      <c r="F53" s="70"/>
      <c r="G53" s="54"/>
    </row>
    <row r="54" spans="1:7" ht="12.75" customHeight="1">
      <c r="A54" s="33"/>
      <c r="B54" s="35" t="s">
        <v>37</v>
      </c>
      <c r="C54" s="51"/>
      <c r="D54" s="69"/>
      <c r="E54" s="70"/>
      <c r="F54" s="70"/>
      <c r="G54" s="54"/>
    </row>
    <row r="55" spans="1:7" ht="12.75" customHeight="1">
      <c r="A55" s="33"/>
      <c r="B55" s="35" t="s">
        <v>38</v>
      </c>
      <c r="C55" s="29"/>
      <c r="D55" s="55"/>
      <c r="E55" s="56"/>
      <c r="F55" s="56"/>
      <c r="G55" s="32"/>
    </row>
    <row r="56" spans="1:7" ht="11.25" customHeight="1">
      <c r="A56" s="33"/>
      <c r="B56" s="35" t="s">
        <v>39</v>
      </c>
      <c r="C56" s="29"/>
      <c r="D56" s="55"/>
      <c r="E56" s="56"/>
      <c r="F56" s="56"/>
      <c r="G56" s="32"/>
    </row>
    <row r="57" spans="1:7" ht="15" customHeight="1">
      <c r="A57" s="33"/>
      <c r="B57" s="35" t="s">
        <v>40</v>
      </c>
      <c r="C57" s="29"/>
      <c r="D57" s="55"/>
      <c r="E57" s="56"/>
      <c r="F57" s="56"/>
      <c r="G57" s="32"/>
    </row>
    <row r="58" spans="1:7" ht="11.25" customHeight="1">
      <c r="A58" s="33"/>
      <c r="B58" s="71" t="s">
        <v>41</v>
      </c>
      <c r="C58" s="29"/>
      <c r="D58" s="55"/>
      <c r="E58" s="56"/>
      <c r="F58" s="56"/>
      <c r="G58" s="32"/>
    </row>
    <row r="59" spans="1:7" ht="11.25" customHeight="1">
      <c r="A59" s="72"/>
      <c r="B59" s="35" t="s">
        <v>10</v>
      </c>
      <c r="C59" s="73"/>
      <c r="D59" s="74"/>
      <c r="E59" s="75"/>
      <c r="F59" s="75"/>
      <c r="G59" s="76"/>
    </row>
    <row r="60" spans="1:7" ht="12.75" customHeight="1">
      <c r="A60" s="33"/>
      <c r="B60" s="35" t="s">
        <v>374</v>
      </c>
      <c r="C60" s="29"/>
      <c r="D60" s="55"/>
      <c r="E60" s="56"/>
      <c r="F60" s="56"/>
      <c r="G60" s="32"/>
    </row>
    <row r="61" spans="1:9" ht="12.75" customHeight="1">
      <c r="A61" s="77" t="s">
        <v>11</v>
      </c>
      <c r="B61" s="78" t="s">
        <v>322</v>
      </c>
      <c r="C61" s="79">
        <f>D61+E61+F61+G61</f>
        <v>1415</v>
      </c>
      <c r="D61" s="80">
        <v>320</v>
      </c>
      <c r="E61" s="81">
        <v>353</v>
      </c>
      <c r="F61" s="81">
        <v>371</v>
      </c>
      <c r="G61" s="82">
        <v>371</v>
      </c>
      <c r="I61" s="400"/>
    </row>
    <row r="62" spans="1:7" ht="12.75" customHeight="1">
      <c r="A62" s="83"/>
      <c r="B62" s="84" t="s">
        <v>375</v>
      </c>
      <c r="C62" s="85"/>
      <c r="D62" s="86"/>
      <c r="E62" s="87"/>
      <c r="F62" s="87"/>
      <c r="G62" s="88"/>
    </row>
    <row r="63" spans="1:7" ht="12.75" customHeight="1">
      <c r="A63" s="89"/>
      <c r="B63" s="90">
        <v>2</v>
      </c>
      <c r="C63" s="5"/>
      <c r="D63" s="91"/>
      <c r="E63" s="91"/>
      <c r="F63" s="91"/>
      <c r="G63" s="4"/>
    </row>
    <row r="64" spans="1:7" ht="12.75" customHeight="1" thickBot="1">
      <c r="A64" s="502" t="s">
        <v>1</v>
      </c>
      <c r="B64" s="502" t="s">
        <v>2</v>
      </c>
      <c r="C64" s="503" t="s">
        <v>3</v>
      </c>
      <c r="D64" s="498" t="s">
        <v>4</v>
      </c>
      <c r="E64" s="498"/>
      <c r="F64" s="498"/>
      <c r="G64" s="498"/>
    </row>
    <row r="65" spans="1:7" ht="12.75" customHeight="1" thickBot="1">
      <c r="A65" s="502"/>
      <c r="B65" s="502"/>
      <c r="C65" s="503"/>
      <c r="D65" s="447">
        <v>1</v>
      </c>
      <c r="E65" s="448">
        <v>2</v>
      </c>
      <c r="F65" s="448">
        <v>3</v>
      </c>
      <c r="G65" s="449">
        <v>4</v>
      </c>
    </row>
    <row r="66" spans="1:9" ht="12.75" customHeight="1">
      <c r="A66" s="38" t="s">
        <v>12</v>
      </c>
      <c r="B66" s="22" t="s">
        <v>13</v>
      </c>
      <c r="C66" s="92">
        <f>D66+E66+F66+G66</f>
        <v>480</v>
      </c>
      <c r="D66" s="450">
        <v>120</v>
      </c>
      <c r="E66" s="451">
        <v>120</v>
      </c>
      <c r="F66" s="451">
        <v>120</v>
      </c>
      <c r="G66" s="452">
        <v>120</v>
      </c>
      <c r="I66" s="400"/>
    </row>
    <row r="67" spans="1:7" ht="12.75" customHeight="1">
      <c r="A67" s="38"/>
      <c r="B67" s="22"/>
      <c r="C67" s="92"/>
      <c r="D67" s="453"/>
      <c r="E67" s="31"/>
      <c r="F67" s="31"/>
      <c r="G67" s="454"/>
    </row>
    <row r="68" spans="1:7" ht="12.75" customHeight="1">
      <c r="A68" s="38" t="s">
        <v>42</v>
      </c>
      <c r="B68" s="93" t="s">
        <v>43</v>
      </c>
      <c r="C68" s="94"/>
      <c r="D68" s="455"/>
      <c r="E68" s="56"/>
      <c r="F68" s="56"/>
      <c r="G68" s="456"/>
    </row>
    <row r="69" spans="1:7" ht="12.75" customHeight="1">
      <c r="A69" s="38" t="s">
        <v>44</v>
      </c>
      <c r="B69" s="93" t="s">
        <v>45</v>
      </c>
      <c r="C69" s="95"/>
      <c r="D69" s="457"/>
      <c r="E69" s="43"/>
      <c r="F69" s="43"/>
      <c r="G69" s="458"/>
    </row>
    <row r="70" spans="1:7" ht="12.75" customHeight="1">
      <c r="A70" s="38"/>
      <c r="B70" s="96" t="s">
        <v>46</v>
      </c>
      <c r="C70" s="95"/>
      <c r="D70" s="457"/>
      <c r="E70" s="43"/>
      <c r="F70" s="43"/>
      <c r="G70" s="458"/>
    </row>
    <row r="71" spans="1:7" ht="12.75" customHeight="1">
      <c r="A71" s="38"/>
      <c r="B71" s="96" t="s">
        <v>47</v>
      </c>
      <c r="C71" s="95"/>
      <c r="D71" s="457"/>
      <c r="E71" s="43"/>
      <c r="F71" s="43"/>
      <c r="G71" s="458"/>
    </row>
    <row r="72" spans="1:7" ht="12.75" customHeight="1">
      <c r="A72" s="38"/>
      <c r="B72" s="96" t="s">
        <v>48</v>
      </c>
      <c r="C72" s="95"/>
      <c r="D72" s="457"/>
      <c r="E72" s="43"/>
      <c r="F72" s="43"/>
      <c r="G72" s="458"/>
    </row>
    <row r="73" spans="1:7" ht="12.75" customHeight="1">
      <c r="A73" s="38"/>
      <c r="B73" s="96" t="s">
        <v>49</v>
      </c>
      <c r="C73" s="95"/>
      <c r="D73" s="457"/>
      <c r="E73" s="43"/>
      <c r="F73" s="43"/>
      <c r="G73" s="458"/>
    </row>
    <row r="74" spans="1:7" ht="12.75" customHeight="1">
      <c r="A74" s="38"/>
      <c r="B74" s="96" t="s">
        <v>50</v>
      </c>
      <c r="C74" s="95"/>
      <c r="D74" s="457"/>
      <c r="E74" s="43"/>
      <c r="F74" s="43"/>
      <c r="G74" s="458"/>
    </row>
    <row r="75" spans="1:7" ht="12.75" customHeight="1">
      <c r="A75" s="38"/>
      <c r="B75" s="96" t="s">
        <v>51</v>
      </c>
      <c r="C75" s="95"/>
      <c r="D75" s="457"/>
      <c r="E75" s="43"/>
      <c r="F75" s="43"/>
      <c r="G75" s="458"/>
    </row>
    <row r="76" spans="1:7" ht="12.75" customHeight="1">
      <c r="A76" s="38"/>
      <c r="B76" s="96" t="s">
        <v>52</v>
      </c>
      <c r="C76" s="95"/>
      <c r="D76" s="457"/>
      <c r="E76" s="43"/>
      <c r="F76" s="43"/>
      <c r="G76" s="458"/>
    </row>
    <row r="77" spans="1:7" ht="12.75" customHeight="1">
      <c r="A77" s="38"/>
      <c r="B77" s="93" t="s">
        <v>53</v>
      </c>
      <c r="C77" s="95"/>
      <c r="D77" s="457"/>
      <c r="E77" s="43"/>
      <c r="F77" s="43"/>
      <c r="G77" s="458"/>
    </row>
    <row r="78" spans="1:7" ht="12.75" customHeight="1">
      <c r="A78" s="38"/>
      <c r="B78" s="97" t="s">
        <v>424</v>
      </c>
      <c r="C78" s="95"/>
      <c r="D78" s="457"/>
      <c r="E78" s="43"/>
      <c r="F78" s="43"/>
      <c r="G78" s="458"/>
    </row>
    <row r="79" spans="1:7" ht="12.75" customHeight="1">
      <c r="A79" s="38"/>
      <c r="B79" s="97" t="s">
        <v>424</v>
      </c>
      <c r="C79" s="95"/>
      <c r="D79" s="457"/>
      <c r="E79" s="43"/>
      <c r="F79" s="43"/>
      <c r="G79" s="458"/>
    </row>
    <row r="80" spans="1:7" ht="12.75" customHeight="1">
      <c r="A80" s="38"/>
      <c r="B80" s="93" t="s">
        <v>54</v>
      </c>
      <c r="C80" s="95"/>
      <c r="D80" s="457"/>
      <c r="E80" s="43"/>
      <c r="F80" s="43"/>
      <c r="G80" s="458"/>
    </row>
    <row r="81" spans="1:7" ht="12.75" customHeight="1">
      <c r="A81" s="38"/>
      <c r="B81" s="46" t="s">
        <v>425</v>
      </c>
      <c r="C81" s="95"/>
      <c r="D81" s="457"/>
      <c r="E81" s="43"/>
      <c r="F81" s="43"/>
      <c r="G81" s="458"/>
    </row>
    <row r="82" spans="1:7" ht="12.75" customHeight="1">
      <c r="A82" s="38"/>
      <c r="B82" s="46" t="s">
        <v>426</v>
      </c>
      <c r="C82" s="95"/>
      <c r="D82" s="457"/>
      <c r="E82" s="43"/>
      <c r="F82" s="43"/>
      <c r="G82" s="458"/>
    </row>
    <row r="83" spans="1:7" ht="12.75" customHeight="1">
      <c r="A83" s="38"/>
      <c r="B83" s="93" t="s">
        <v>55</v>
      </c>
      <c r="C83" s="95"/>
      <c r="D83" s="457"/>
      <c r="E83" s="43"/>
      <c r="F83" s="43"/>
      <c r="G83" s="458"/>
    </row>
    <row r="84" spans="1:7" ht="12.75" customHeight="1">
      <c r="A84" s="38"/>
      <c r="B84" s="96" t="s">
        <v>56</v>
      </c>
      <c r="C84" s="95"/>
      <c r="D84" s="457"/>
      <c r="E84" s="43"/>
      <c r="F84" s="43"/>
      <c r="G84" s="458"/>
    </row>
    <row r="85" spans="1:7" ht="12.75" customHeight="1">
      <c r="A85" s="38"/>
      <c r="B85" s="98" t="s">
        <v>427</v>
      </c>
      <c r="C85" s="99"/>
      <c r="D85" s="457"/>
      <c r="E85" s="43"/>
      <c r="F85" s="43"/>
      <c r="G85" s="458"/>
    </row>
    <row r="86" spans="1:7" ht="12.75" customHeight="1">
      <c r="A86" s="38"/>
      <c r="B86" s="98" t="s">
        <v>428</v>
      </c>
      <c r="C86" s="99"/>
      <c r="D86" s="457"/>
      <c r="E86" s="43"/>
      <c r="F86" s="43"/>
      <c r="G86" s="458"/>
    </row>
    <row r="87" spans="1:7" ht="12.75" customHeight="1">
      <c r="A87" s="38"/>
      <c r="B87" s="93" t="s">
        <v>429</v>
      </c>
      <c r="C87" s="92">
        <f>D87+E87+F87+G87</f>
        <v>492</v>
      </c>
      <c r="D87" s="459">
        <v>123</v>
      </c>
      <c r="E87" s="70">
        <v>123</v>
      </c>
      <c r="F87" s="70">
        <v>123</v>
      </c>
      <c r="G87" s="460">
        <v>123</v>
      </c>
    </row>
    <row r="88" spans="1:7" ht="12.75" customHeight="1">
      <c r="A88" s="38"/>
      <c r="B88" s="93" t="s">
        <v>57</v>
      </c>
      <c r="C88" s="95"/>
      <c r="D88" s="455"/>
      <c r="E88" s="56"/>
      <c r="F88" s="56"/>
      <c r="G88" s="454"/>
    </row>
    <row r="89" spans="1:7" ht="12.75" customHeight="1">
      <c r="A89" s="38"/>
      <c r="B89" s="96" t="s">
        <v>58</v>
      </c>
      <c r="C89" s="95"/>
      <c r="D89" s="455"/>
      <c r="E89" s="56"/>
      <c r="F89" s="56"/>
      <c r="G89" s="454"/>
    </row>
    <row r="90" spans="1:7" ht="12.75" customHeight="1">
      <c r="A90" s="38"/>
      <c r="B90" s="96" t="s">
        <v>58</v>
      </c>
      <c r="C90" s="95"/>
      <c r="D90" s="455"/>
      <c r="E90" s="56"/>
      <c r="F90" s="56"/>
      <c r="G90" s="454"/>
    </row>
    <row r="91" spans="1:7" ht="12.75" customHeight="1">
      <c r="A91" s="38"/>
      <c r="B91" s="96" t="s">
        <v>59</v>
      </c>
      <c r="C91" s="95"/>
      <c r="D91" s="455"/>
      <c r="E91" s="56"/>
      <c r="F91" s="56"/>
      <c r="G91" s="454"/>
    </row>
    <row r="92" spans="1:7" ht="12.75" customHeight="1">
      <c r="A92" s="38"/>
      <c r="B92" s="101" t="s">
        <v>60</v>
      </c>
      <c r="C92" s="102"/>
      <c r="D92" s="461"/>
      <c r="E92" s="103"/>
      <c r="F92" s="103"/>
      <c r="G92" s="454"/>
    </row>
    <row r="93" spans="1:7" ht="12.75" customHeight="1">
      <c r="A93" s="38"/>
      <c r="B93" s="96" t="s">
        <v>431</v>
      </c>
      <c r="C93" s="92">
        <f>D93+E93+F93+G93</f>
        <v>12</v>
      </c>
      <c r="D93" s="461">
        <v>3</v>
      </c>
      <c r="E93" s="103">
        <v>3</v>
      </c>
      <c r="F93" s="103">
        <v>3</v>
      </c>
      <c r="G93" s="462">
        <v>3</v>
      </c>
    </row>
    <row r="94" spans="1:7" ht="12.75" customHeight="1">
      <c r="A94" s="38"/>
      <c r="B94" s="96" t="s">
        <v>326</v>
      </c>
      <c r="C94" s="95"/>
      <c r="D94" s="455"/>
      <c r="E94" s="56"/>
      <c r="F94" s="56"/>
      <c r="G94" s="454"/>
    </row>
    <row r="95" spans="1:7" ht="12.75" customHeight="1">
      <c r="A95" s="38"/>
      <c r="B95" s="96" t="s">
        <v>327</v>
      </c>
      <c r="C95" s="95"/>
      <c r="D95" s="455"/>
      <c r="E95" s="56"/>
      <c r="F95" s="56"/>
      <c r="G95" s="454"/>
    </row>
    <row r="96" spans="1:7" ht="12.75" customHeight="1">
      <c r="A96" s="38"/>
      <c r="B96" s="22" t="s">
        <v>430</v>
      </c>
      <c r="C96" s="95"/>
      <c r="D96" s="455"/>
      <c r="E96" s="56"/>
      <c r="F96" s="56"/>
      <c r="G96" s="454"/>
    </row>
    <row r="97" spans="1:7" ht="12.75" customHeight="1">
      <c r="A97" s="38"/>
      <c r="B97" s="93" t="s">
        <v>432</v>
      </c>
      <c r="C97" s="396">
        <f>C87+C93</f>
        <v>504</v>
      </c>
      <c r="D97" s="477">
        <f>D87+D93</f>
        <v>126</v>
      </c>
      <c r="E97" s="476">
        <f>E87+E93</f>
        <v>126</v>
      </c>
      <c r="F97" s="475">
        <f>F87+F93</f>
        <v>126</v>
      </c>
      <c r="G97" s="474">
        <f>G87+G93</f>
        <v>126</v>
      </c>
    </row>
    <row r="98" spans="1:7" ht="12.75" customHeight="1">
      <c r="A98" s="38"/>
      <c r="B98" s="105" t="s">
        <v>61</v>
      </c>
      <c r="C98" s="94"/>
      <c r="D98" s="455"/>
      <c r="E98" s="56"/>
      <c r="F98" s="56"/>
      <c r="G98" s="462"/>
    </row>
    <row r="99" spans="1:7" ht="12.75" customHeight="1">
      <c r="A99" s="38"/>
      <c r="B99" s="106" t="s">
        <v>62</v>
      </c>
      <c r="C99" s="94"/>
      <c r="D99" s="455"/>
      <c r="E99" s="56"/>
      <c r="F99" s="56"/>
      <c r="G99" s="462"/>
    </row>
    <row r="100" spans="1:7" ht="12.75" customHeight="1">
      <c r="A100" s="38"/>
      <c r="B100" s="96" t="s">
        <v>63</v>
      </c>
      <c r="C100" s="94"/>
      <c r="D100" s="455"/>
      <c r="E100" s="56"/>
      <c r="F100" s="56"/>
      <c r="G100" s="462"/>
    </row>
    <row r="101" spans="1:7" ht="11.25" customHeight="1">
      <c r="A101" s="38"/>
      <c r="B101" s="96" t="s">
        <v>63</v>
      </c>
      <c r="C101" s="95"/>
      <c r="D101" s="455"/>
      <c r="E101" s="56"/>
      <c r="F101" s="56"/>
      <c r="G101" s="462"/>
    </row>
    <row r="102" spans="1:7" ht="11.25" customHeight="1">
      <c r="A102" s="38"/>
      <c r="B102" s="96" t="s">
        <v>64</v>
      </c>
      <c r="C102" s="95"/>
      <c r="D102" s="455"/>
      <c r="E102" s="56"/>
      <c r="F102" s="56"/>
      <c r="G102" s="462"/>
    </row>
    <row r="103" spans="1:7" ht="11.25" customHeight="1">
      <c r="A103" s="38"/>
      <c r="B103" s="96" t="s">
        <v>65</v>
      </c>
      <c r="C103" s="95"/>
      <c r="D103" s="455"/>
      <c r="E103" s="56"/>
      <c r="F103" s="56"/>
      <c r="G103" s="462"/>
    </row>
    <row r="104" spans="1:7" ht="11.25" customHeight="1">
      <c r="A104" s="38"/>
      <c r="B104" s="93" t="s">
        <v>66</v>
      </c>
      <c r="C104" s="100">
        <f>D104+E104+F104+G104</f>
        <v>48</v>
      </c>
      <c r="D104" s="455">
        <v>12</v>
      </c>
      <c r="E104" s="56">
        <v>11</v>
      </c>
      <c r="F104" s="56">
        <v>7</v>
      </c>
      <c r="G104" s="462">
        <v>18</v>
      </c>
    </row>
    <row r="105" spans="1:7" ht="15" customHeight="1">
      <c r="A105" s="38"/>
      <c r="B105" s="443" t="s">
        <v>67</v>
      </c>
      <c r="C105" s="445">
        <f>C97+C104</f>
        <v>552</v>
      </c>
      <c r="D105" s="463">
        <f>D97+D104</f>
        <v>138</v>
      </c>
      <c r="E105" s="444">
        <f>E97+E104</f>
        <v>137</v>
      </c>
      <c r="F105" s="444">
        <f>F97+F104</f>
        <v>133</v>
      </c>
      <c r="G105" s="464">
        <f>G97+G104</f>
        <v>144</v>
      </c>
    </row>
    <row r="106" spans="1:7" ht="11.25" customHeight="1">
      <c r="A106" s="38"/>
      <c r="B106" s="93"/>
      <c r="C106" s="36"/>
      <c r="D106" s="453"/>
      <c r="E106" s="31"/>
      <c r="F106" s="31"/>
      <c r="G106" s="465"/>
    </row>
    <row r="107" spans="1:7" ht="15" customHeight="1">
      <c r="A107" s="47" t="s">
        <v>68</v>
      </c>
      <c r="B107" s="108" t="s">
        <v>69</v>
      </c>
      <c r="C107" s="100">
        <f>D107+E107+F107+G107</f>
        <v>720</v>
      </c>
      <c r="D107" s="455">
        <v>180</v>
      </c>
      <c r="E107" s="56">
        <v>180</v>
      </c>
      <c r="F107" s="56">
        <v>180</v>
      </c>
      <c r="G107" s="462">
        <v>180</v>
      </c>
    </row>
    <row r="108" spans="1:7" ht="15" customHeight="1">
      <c r="A108" s="38" t="s">
        <v>70</v>
      </c>
      <c r="B108" s="46" t="s">
        <v>341</v>
      </c>
      <c r="C108" s="100"/>
      <c r="D108" s="455"/>
      <c r="E108" s="56"/>
      <c r="F108" s="56"/>
      <c r="G108" s="454"/>
    </row>
    <row r="109" spans="1:7" ht="12.75" customHeight="1">
      <c r="A109" s="38"/>
      <c r="B109" s="98" t="s">
        <v>337</v>
      </c>
      <c r="C109" s="100"/>
      <c r="D109" s="455"/>
      <c r="E109" s="56"/>
      <c r="F109" s="56"/>
      <c r="G109" s="454"/>
    </row>
    <row r="110" spans="1:7" ht="12.75" customHeight="1">
      <c r="A110" s="38"/>
      <c r="B110" s="98" t="s">
        <v>459</v>
      </c>
      <c r="C110" s="109"/>
      <c r="D110" s="455"/>
      <c r="E110" s="56"/>
      <c r="F110" s="56"/>
      <c r="G110" s="454"/>
    </row>
    <row r="111" spans="1:7" ht="13.5" customHeight="1">
      <c r="A111" s="38"/>
      <c r="B111" s="406" t="s">
        <v>458</v>
      </c>
      <c r="C111" s="100"/>
      <c r="D111" s="455"/>
      <c r="E111" s="56"/>
      <c r="F111" s="56"/>
      <c r="G111" s="454"/>
    </row>
    <row r="112" spans="1:7" ht="15" customHeight="1">
      <c r="A112" s="38"/>
      <c r="B112" s="110"/>
      <c r="C112" s="100"/>
      <c r="D112" s="455"/>
      <c r="E112" s="56"/>
      <c r="F112" s="56"/>
      <c r="G112" s="454"/>
    </row>
    <row r="113" spans="1:7" ht="15" customHeight="1">
      <c r="A113" s="38"/>
      <c r="B113" s="110" t="s">
        <v>71</v>
      </c>
      <c r="C113" s="100"/>
      <c r="D113" s="455"/>
      <c r="E113" s="56"/>
      <c r="F113" s="56"/>
      <c r="G113" s="454"/>
    </row>
    <row r="114" spans="1:7" ht="15" customHeight="1">
      <c r="A114" s="38"/>
      <c r="B114" s="46" t="s">
        <v>342</v>
      </c>
      <c r="C114" s="100"/>
      <c r="D114" s="455"/>
      <c r="E114" s="56"/>
      <c r="F114" s="56"/>
      <c r="G114" s="454"/>
    </row>
    <row r="115" spans="1:7" ht="15" customHeight="1">
      <c r="A115" s="38"/>
      <c r="B115" s="98" t="s">
        <v>73</v>
      </c>
      <c r="C115" s="100"/>
      <c r="D115" s="455"/>
      <c r="E115" s="56"/>
      <c r="F115" s="56"/>
      <c r="G115" s="454"/>
    </row>
    <row r="116" spans="1:7" ht="15" customHeight="1">
      <c r="A116" s="38"/>
      <c r="B116" s="98" t="s">
        <v>463</v>
      </c>
      <c r="C116" s="100"/>
      <c r="D116" s="455"/>
      <c r="E116" s="56"/>
      <c r="F116" s="56"/>
      <c r="G116" s="454"/>
    </row>
    <row r="117" spans="1:7" ht="15" customHeight="1">
      <c r="A117" s="38"/>
      <c r="B117" s="111" t="s">
        <v>464</v>
      </c>
      <c r="C117" s="100"/>
      <c r="D117" s="455"/>
      <c r="E117" s="56"/>
      <c r="F117" s="56"/>
      <c r="G117" s="454"/>
    </row>
    <row r="118" spans="1:7" ht="15" customHeight="1">
      <c r="A118" s="38"/>
      <c r="B118" s="110" t="s">
        <v>74</v>
      </c>
      <c r="C118" s="100"/>
      <c r="D118" s="455"/>
      <c r="E118" s="56"/>
      <c r="F118" s="56"/>
      <c r="G118" s="454"/>
    </row>
    <row r="119" spans="1:7" ht="15" customHeight="1">
      <c r="A119" s="38"/>
      <c r="B119" s="110" t="s">
        <v>75</v>
      </c>
      <c r="C119" s="100"/>
      <c r="D119" s="455"/>
      <c r="E119" s="56"/>
      <c r="F119" s="56"/>
      <c r="G119" s="454"/>
    </row>
    <row r="120" spans="1:7" ht="15" customHeight="1">
      <c r="A120" s="38"/>
      <c r="B120" s="46" t="s">
        <v>72</v>
      </c>
      <c r="C120" s="100"/>
      <c r="D120" s="455"/>
      <c r="E120" s="56"/>
      <c r="F120" s="56"/>
      <c r="G120" s="454"/>
    </row>
    <row r="121" spans="1:7" ht="15" customHeight="1">
      <c r="A121" s="111"/>
      <c r="B121" s="98" t="s">
        <v>76</v>
      </c>
      <c r="C121" s="395"/>
      <c r="D121" s="455"/>
      <c r="E121" s="56"/>
      <c r="F121" s="56"/>
      <c r="G121" s="454"/>
    </row>
    <row r="122" spans="1:7" ht="15" customHeight="1">
      <c r="A122" s="111"/>
      <c r="B122" s="98" t="s">
        <v>465</v>
      </c>
      <c r="C122" s="395"/>
      <c r="D122" s="455"/>
      <c r="E122" s="56"/>
      <c r="F122" s="56"/>
      <c r="G122" s="454"/>
    </row>
    <row r="123" spans="1:7" ht="12.75" customHeight="1" thickBot="1">
      <c r="A123" s="112"/>
      <c r="B123" s="112" t="s">
        <v>466</v>
      </c>
      <c r="C123" s="446"/>
      <c r="D123" s="466"/>
      <c r="E123" s="467"/>
      <c r="F123" s="467"/>
      <c r="G123" s="468"/>
    </row>
    <row r="124" spans="1:7" ht="12.75" customHeight="1" thickBot="1">
      <c r="A124" s="89"/>
      <c r="B124" s="90">
        <v>3</v>
      </c>
      <c r="C124" s="5"/>
      <c r="D124" s="91"/>
      <c r="E124" s="91"/>
      <c r="F124" s="91"/>
      <c r="G124" s="4"/>
    </row>
    <row r="125" spans="1:7" ht="12.75" customHeight="1" thickBot="1">
      <c r="A125" s="502" t="s">
        <v>1</v>
      </c>
      <c r="B125" s="502" t="s">
        <v>2</v>
      </c>
      <c r="C125" s="503" t="s">
        <v>3</v>
      </c>
      <c r="D125" s="498" t="s">
        <v>4</v>
      </c>
      <c r="E125" s="498"/>
      <c r="F125" s="498"/>
      <c r="G125" s="498"/>
    </row>
    <row r="126" spans="1:7" ht="12.75" customHeight="1" thickBot="1">
      <c r="A126" s="502"/>
      <c r="B126" s="502"/>
      <c r="C126" s="503"/>
      <c r="D126" s="447">
        <v>1</v>
      </c>
      <c r="E126" s="448">
        <v>2</v>
      </c>
      <c r="F126" s="448">
        <v>3</v>
      </c>
      <c r="G126" s="449">
        <v>4</v>
      </c>
    </row>
    <row r="127" spans="1:7" ht="12.75" customHeight="1">
      <c r="A127" s="38"/>
      <c r="B127" s="110" t="s">
        <v>77</v>
      </c>
      <c r="C127" s="100"/>
      <c r="D127" s="470"/>
      <c r="E127" s="471"/>
      <c r="F127" s="471"/>
      <c r="G127" s="452"/>
    </row>
    <row r="128" spans="1:7" ht="12.75" customHeight="1">
      <c r="A128" s="38"/>
      <c r="B128" s="46" t="s">
        <v>78</v>
      </c>
      <c r="C128" s="100"/>
      <c r="D128" s="455"/>
      <c r="E128" s="56"/>
      <c r="F128" s="56"/>
      <c r="G128" s="454"/>
    </row>
    <row r="129" spans="1:7" ht="12.75" customHeight="1">
      <c r="A129" s="38"/>
      <c r="B129" s="98" t="s">
        <v>338</v>
      </c>
      <c r="C129" s="100"/>
      <c r="D129" s="455"/>
      <c r="E129" s="56"/>
      <c r="F129" s="56"/>
      <c r="G129" s="454"/>
    </row>
    <row r="130" spans="1:7" ht="12.75" customHeight="1">
      <c r="A130" s="38"/>
      <c r="B130" s="98" t="s">
        <v>467</v>
      </c>
      <c r="C130" s="100"/>
      <c r="D130" s="455"/>
      <c r="E130" s="56"/>
      <c r="F130" s="56"/>
      <c r="G130" s="454"/>
    </row>
    <row r="131" spans="1:7" ht="12.75" customHeight="1">
      <c r="A131" s="38"/>
      <c r="B131" s="98" t="s">
        <v>468</v>
      </c>
      <c r="C131" s="100"/>
      <c r="D131" s="455"/>
      <c r="E131" s="56"/>
      <c r="F131" s="56"/>
      <c r="G131" s="454"/>
    </row>
    <row r="132" spans="1:7" ht="12.75" customHeight="1">
      <c r="A132" s="38"/>
      <c r="B132" s="111" t="s">
        <v>469</v>
      </c>
      <c r="C132" s="100"/>
      <c r="D132" s="455"/>
      <c r="E132" s="56"/>
      <c r="F132" s="56"/>
      <c r="G132" s="454"/>
    </row>
    <row r="133" spans="1:7" ht="13.5" customHeight="1">
      <c r="A133" s="38"/>
      <c r="B133" s="111"/>
      <c r="C133" s="100"/>
      <c r="D133" s="455"/>
      <c r="E133" s="56"/>
      <c r="F133" s="56"/>
      <c r="G133" s="454"/>
    </row>
    <row r="134" spans="1:7" ht="13.5" customHeight="1">
      <c r="A134" s="38"/>
      <c r="B134" s="111" t="s">
        <v>79</v>
      </c>
      <c r="C134" s="395"/>
      <c r="D134" s="455"/>
      <c r="E134" s="56"/>
      <c r="F134" s="56"/>
      <c r="G134" s="454"/>
    </row>
    <row r="135" spans="1:7" ht="13.5" customHeight="1">
      <c r="A135" s="38"/>
      <c r="B135" s="116" t="s">
        <v>80</v>
      </c>
      <c r="C135" s="395"/>
      <c r="D135" s="455"/>
      <c r="E135" s="56"/>
      <c r="F135" s="56"/>
      <c r="G135" s="454"/>
    </row>
    <row r="136" spans="1:7" ht="12.75" customHeight="1">
      <c r="A136" s="38"/>
      <c r="B136" s="118" t="s">
        <v>81</v>
      </c>
      <c r="C136" s="395">
        <v>568</v>
      </c>
      <c r="D136" s="455"/>
      <c r="E136" s="56"/>
      <c r="F136" s="56"/>
      <c r="G136" s="454"/>
    </row>
    <row r="137" spans="1:7" ht="12.75" customHeight="1">
      <c r="A137" s="38"/>
      <c r="B137" s="116" t="s">
        <v>343</v>
      </c>
      <c r="C137" s="395"/>
      <c r="D137" s="455"/>
      <c r="E137" s="56"/>
      <c r="F137" s="56"/>
      <c r="G137" s="454"/>
    </row>
    <row r="138" spans="1:7" ht="12.75" customHeight="1">
      <c r="A138" s="38"/>
      <c r="B138" s="116" t="s">
        <v>460</v>
      </c>
      <c r="C138" s="40"/>
      <c r="D138" s="455"/>
      <c r="E138" s="56"/>
      <c r="F138" s="56"/>
      <c r="G138" s="454"/>
    </row>
    <row r="139" spans="1:7" ht="12.75" customHeight="1">
      <c r="A139" s="38"/>
      <c r="B139" s="117" t="s">
        <v>461</v>
      </c>
      <c r="C139" s="40"/>
      <c r="D139" s="455"/>
      <c r="E139" s="56"/>
      <c r="F139" s="56"/>
      <c r="G139" s="454"/>
    </row>
    <row r="140" spans="1:7" ht="12.75" customHeight="1">
      <c r="A140" s="38"/>
      <c r="B140" s="118" t="s">
        <v>82</v>
      </c>
      <c r="C140" s="395">
        <v>37</v>
      </c>
      <c r="D140" s="455"/>
      <c r="E140" s="56"/>
      <c r="F140" s="56"/>
      <c r="G140" s="454"/>
    </row>
    <row r="141" spans="1:7" ht="12.75" customHeight="1">
      <c r="A141" s="38"/>
      <c r="B141" s="116" t="s">
        <v>344</v>
      </c>
      <c r="C141" s="40"/>
      <c r="D141" s="455"/>
      <c r="E141" s="56"/>
      <c r="F141" s="56"/>
      <c r="G141" s="454"/>
    </row>
    <row r="142" spans="1:7" ht="12.75" customHeight="1">
      <c r="A142" s="38"/>
      <c r="B142" s="116" t="s">
        <v>447</v>
      </c>
      <c r="C142" s="40"/>
      <c r="D142" s="455"/>
      <c r="E142" s="56"/>
      <c r="F142" s="56"/>
      <c r="G142" s="454"/>
    </row>
    <row r="143" spans="1:7" ht="12.75" customHeight="1">
      <c r="A143" s="38"/>
      <c r="B143" s="98" t="s">
        <v>83</v>
      </c>
      <c r="C143" s="40"/>
      <c r="D143" s="455"/>
      <c r="E143" s="56"/>
      <c r="F143" s="56"/>
      <c r="G143" s="454"/>
    </row>
    <row r="144" spans="1:7" ht="12.75" customHeight="1">
      <c r="A144" s="38"/>
      <c r="B144" s="98" t="s">
        <v>448</v>
      </c>
      <c r="C144" s="40"/>
      <c r="D144" s="455"/>
      <c r="E144" s="56"/>
      <c r="F144" s="56"/>
      <c r="G144" s="454"/>
    </row>
    <row r="145" spans="1:7" ht="13.5" customHeight="1">
      <c r="A145" s="38"/>
      <c r="B145" s="111" t="s">
        <v>449</v>
      </c>
      <c r="C145" s="40">
        <f>D145+E145+F145+G145</f>
        <v>605</v>
      </c>
      <c r="D145" s="453">
        <v>151</v>
      </c>
      <c r="E145" s="31">
        <v>151</v>
      </c>
      <c r="F145" s="31">
        <v>151</v>
      </c>
      <c r="G145" s="454">
        <v>152</v>
      </c>
    </row>
    <row r="146" spans="1:7" ht="13.5" customHeight="1">
      <c r="A146" s="38"/>
      <c r="B146" s="111"/>
      <c r="C146" s="40"/>
      <c r="D146" s="453"/>
      <c r="E146" s="31"/>
      <c r="F146" s="31"/>
      <c r="G146" s="454"/>
    </row>
    <row r="147" spans="1:7" ht="13.5" customHeight="1">
      <c r="A147" s="38"/>
      <c r="B147" s="111" t="s">
        <v>84</v>
      </c>
      <c r="C147" s="40">
        <v>40</v>
      </c>
      <c r="D147" s="453">
        <v>10</v>
      </c>
      <c r="E147" s="31">
        <v>10</v>
      </c>
      <c r="F147" s="31">
        <v>10</v>
      </c>
      <c r="G147" s="454">
        <v>10</v>
      </c>
    </row>
    <row r="148" spans="1:7" ht="13.5" customHeight="1">
      <c r="A148" s="38"/>
      <c r="B148" s="98" t="s">
        <v>408</v>
      </c>
      <c r="C148" s="40"/>
      <c r="D148" s="453"/>
      <c r="E148" s="31"/>
      <c r="F148" s="31"/>
      <c r="G148" s="454"/>
    </row>
    <row r="149" spans="1:7" ht="13.5" customHeight="1">
      <c r="A149" s="38"/>
      <c r="B149" s="98" t="s">
        <v>409</v>
      </c>
      <c r="C149" s="40"/>
      <c r="D149" s="453"/>
      <c r="E149" s="31"/>
      <c r="F149" s="31"/>
      <c r="G149" s="454"/>
    </row>
    <row r="150" spans="1:7" ht="12.75" customHeight="1">
      <c r="A150" s="38"/>
      <c r="B150" s="440" t="s">
        <v>332</v>
      </c>
      <c r="C150" s="469">
        <f>C107+C145+C147</f>
        <v>1365</v>
      </c>
      <c r="D150" s="472">
        <f>D107+D145+D147</f>
        <v>341</v>
      </c>
      <c r="E150" s="442">
        <f>E107+E145+E147</f>
        <v>341</v>
      </c>
      <c r="F150" s="441">
        <f>F107+F145+F147</f>
        <v>341</v>
      </c>
      <c r="G150" s="473">
        <f>G107+G145+G147</f>
        <v>342</v>
      </c>
    </row>
    <row r="151" spans="1:7" ht="12.75" customHeight="1">
      <c r="A151" s="38"/>
      <c r="B151" s="120"/>
      <c r="C151" s="92"/>
      <c r="D151" s="453"/>
      <c r="E151" s="31"/>
      <c r="F151" s="31"/>
      <c r="G151" s="454"/>
    </row>
    <row r="152" spans="1:7" ht="12.75" customHeight="1">
      <c r="A152" s="27" t="s">
        <v>85</v>
      </c>
      <c r="B152" s="93" t="s">
        <v>86</v>
      </c>
      <c r="C152" s="100">
        <f>D152+E152+F152+G152</f>
        <v>40</v>
      </c>
      <c r="D152" s="455">
        <v>10</v>
      </c>
      <c r="E152" s="56">
        <v>10</v>
      </c>
      <c r="F152" s="56">
        <v>10</v>
      </c>
      <c r="G152" s="462">
        <v>10</v>
      </c>
    </row>
    <row r="153" spans="1:7" ht="13.5" customHeight="1">
      <c r="A153" s="38"/>
      <c r="B153" s="121" t="s">
        <v>403</v>
      </c>
      <c r="C153" s="396"/>
      <c r="D153" s="455"/>
      <c r="E153" s="56"/>
      <c r="F153" s="56"/>
      <c r="G153" s="462"/>
    </row>
    <row r="154" spans="1:7" ht="13.5" customHeight="1">
      <c r="A154" s="38"/>
      <c r="B154" s="121" t="s">
        <v>87</v>
      </c>
      <c r="C154" s="396"/>
      <c r="D154" s="455"/>
      <c r="E154" s="56"/>
      <c r="F154" s="56"/>
      <c r="G154" s="462"/>
    </row>
    <row r="155" spans="1:7" ht="13.5" customHeight="1">
      <c r="A155" s="38"/>
      <c r="B155" s="121" t="s">
        <v>88</v>
      </c>
      <c r="C155" s="396"/>
      <c r="D155" s="455"/>
      <c r="E155" s="56"/>
      <c r="F155" s="56"/>
      <c r="G155" s="462"/>
    </row>
    <row r="156" spans="1:7" ht="13.5" customHeight="1">
      <c r="A156" s="38"/>
      <c r="B156" s="121" t="s">
        <v>89</v>
      </c>
      <c r="C156" s="396"/>
      <c r="D156" s="455"/>
      <c r="E156" s="56"/>
      <c r="F156" s="56"/>
      <c r="G156" s="462"/>
    </row>
    <row r="157" spans="1:7" ht="13.5" customHeight="1">
      <c r="A157" s="38"/>
      <c r="B157" s="122" t="s">
        <v>90</v>
      </c>
      <c r="C157" s="396"/>
      <c r="D157" s="455"/>
      <c r="E157" s="56"/>
      <c r="F157" s="56"/>
      <c r="G157" s="462"/>
    </row>
    <row r="158" spans="1:7" ht="13.5" customHeight="1">
      <c r="A158" s="38"/>
      <c r="B158" s="123" t="s">
        <v>91</v>
      </c>
      <c r="C158" s="100">
        <f>D158+E158+F158+G158</f>
        <v>30</v>
      </c>
      <c r="D158" s="455">
        <v>7</v>
      </c>
      <c r="E158" s="56">
        <v>8</v>
      </c>
      <c r="F158" s="56">
        <v>8</v>
      </c>
      <c r="G158" s="462">
        <v>7</v>
      </c>
    </row>
    <row r="159" spans="1:7" ht="13.5" customHeight="1">
      <c r="A159" s="38"/>
      <c r="B159" s="121" t="s">
        <v>404</v>
      </c>
      <c r="C159" s="396"/>
      <c r="D159" s="455"/>
      <c r="E159" s="56"/>
      <c r="F159" s="56"/>
      <c r="G159" s="462"/>
    </row>
    <row r="160" spans="1:7" ht="13.5" customHeight="1">
      <c r="A160" s="38"/>
      <c r="B160" s="121" t="s">
        <v>92</v>
      </c>
      <c r="C160" s="396"/>
      <c r="D160" s="455"/>
      <c r="E160" s="56"/>
      <c r="F160" s="56"/>
      <c r="G160" s="462"/>
    </row>
    <row r="161" spans="1:7" ht="13.5" customHeight="1">
      <c r="A161" s="38"/>
      <c r="B161" s="121" t="s">
        <v>93</v>
      </c>
      <c r="C161" s="396"/>
      <c r="D161" s="455"/>
      <c r="E161" s="56"/>
      <c r="F161" s="56"/>
      <c r="G161" s="462"/>
    </row>
    <row r="162" spans="1:7" ht="13.5" customHeight="1">
      <c r="A162" s="38"/>
      <c r="B162" s="121" t="s">
        <v>94</v>
      </c>
      <c r="C162" s="396"/>
      <c r="D162" s="455"/>
      <c r="E162" s="56"/>
      <c r="F162" s="56"/>
      <c r="G162" s="462"/>
    </row>
    <row r="163" spans="1:7" ht="13.5" customHeight="1">
      <c r="A163" s="38"/>
      <c r="B163" s="121" t="s">
        <v>95</v>
      </c>
      <c r="C163" s="396"/>
      <c r="D163" s="455"/>
      <c r="E163" s="56"/>
      <c r="F163" s="56"/>
      <c r="G163" s="462"/>
    </row>
    <row r="164" spans="1:7" ht="12.75" customHeight="1">
      <c r="A164" s="38"/>
      <c r="B164" s="124" t="s">
        <v>96</v>
      </c>
      <c r="C164" s="396"/>
      <c r="D164" s="455"/>
      <c r="E164" s="56"/>
      <c r="F164" s="56"/>
      <c r="G164" s="462"/>
    </row>
    <row r="165" spans="1:7" ht="12.75" customHeight="1">
      <c r="A165" s="38"/>
      <c r="B165" s="123" t="s">
        <v>97</v>
      </c>
      <c r="C165" s="100">
        <v>8</v>
      </c>
      <c r="D165" s="455">
        <v>2</v>
      </c>
      <c r="E165" s="56">
        <v>2</v>
      </c>
      <c r="F165" s="56">
        <v>2</v>
      </c>
      <c r="G165" s="462">
        <v>2</v>
      </c>
    </row>
    <row r="166" spans="1:7" ht="12.75" customHeight="1">
      <c r="A166" s="38"/>
      <c r="B166" s="121" t="s">
        <v>98</v>
      </c>
      <c r="C166" s="396"/>
      <c r="D166" s="455"/>
      <c r="E166" s="56"/>
      <c r="F166" s="56"/>
      <c r="G166" s="462"/>
    </row>
    <row r="167" spans="1:7" ht="12.75" customHeight="1">
      <c r="A167" s="38"/>
      <c r="B167" s="123" t="s">
        <v>99</v>
      </c>
      <c r="C167" s="100">
        <f>D167+E167+F167+G167</f>
        <v>18</v>
      </c>
      <c r="D167" s="455">
        <v>4</v>
      </c>
      <c r="E167" s="56">
        <v>5</v>
      </c>
      <c r="F167" s="56">
        <v>4</v>
      </c>
      <c r="G167" s="462">
        <v>5</v>
      </c>
    </row>
    <row r="168" spans="1:7" ht="12.75" customHeight="1">
      <c r="A168" s="38"/>
      <c r="B168" s="121" t="s">
        <v>100</v>
      </c>
      <c r="C168" s="396"/>
      <c r="D168" s="455"/>
      <c r="E168" s="56"/>
      <c r="F168" s="56"/>
      <c r="G168" s="462"/>
    </row>
    <row r="169" spans="1:7" ht="12.75" customHeight="1">
      <c r="A169" s="38"/>
      <c r="B169" s="121" t="s">
        <v>439</v>
      </c>
      <c r="C169" s="396"/>
      <c r="D169" s="455"/>
      <c r="E169" s="56"/>
      <c r="F169" s="56"/>
      <c r="G169" s="462"/>
    </row>
    <row r="170" spans="1:7" ht="12.75" customHeight="1">
      <c r="A170" s="38"/>
      <c r="B170" s="123" t="s">
        <v>27</v>
      </c>
      <c r="C170" s="396"/>
      <c r="D170" s="455"/>
      <c r="E170" s="56"/>
      <c r="F170" s="56"/>
      <c r="G170" s="462"/>
    </row>
    <row r="171" spans="1:7" ht="12.75" customHeight="1">
      <c r="A171" s="38"/>
      <c r="B171" s="125" t="s">
        <v>101</v>
      </c>
      <c r="C171" s="100">
        <f>D171+E171+F171+G171</f>
        <v>15</v>
      </c>
      <c r="D171" s="455">
        <v>4</v>
      </c>
      <c r="E171" s="56">
        <v>4</v>
      </c>
      <c r="F171" s="56">
        <v>4</v>
      </c>
      <c r="G171" s="462">
        <v>3</v>
      </c>
    </row>
    <row r="172" spans="1:7" ht="12.75" customHeight="1">
      <c r="A172" s="38"/>
      <c r="B172" s="121" t="s">
        <v>394</v>
      </c>
      <c r="C172" s="397"/>
      <c r="D172" s="455"/>
      <c r="E172" s="56"/>
      <c r="F172" s="56"/>
      <c r="G172" s="454"/>
    </row>
    <row r="173" spans="1:7" ht="12.75" customHeight="1">
      <c r="A173" s="38"/>
      <c r="B173" s="126" t="s">
        <v>102</v>
      </c>
      <c r="C173" s="40">
        <f>C152+C158+C165+C167+C171</f>
        <v>111</v>
      </c>
      <c r="D173" s="487">
        <f>D152+D158+D165+D167+D171</f>
        <v>27</v>
      </c>
      <c r="E173" s="486">
        <f>E152+E158+E165+E167+E171</f>
        <v>29</v>
      </c>
      <c r="F173" s="485">
        <f>F152+F158+F165+F167+F171</f>
        <v>28</v>
      </c>
      <c r="G173" s="484">
        <f>G152+G158+G165+G167+G171</f>
        <v>27</v>
      </c>
    </row>
    <row r="174" spans="1:7" ht="11.25" customHeight="1">
      <c r="A174" s="38"/>
      <c r="B174" s="126"/>
      <c r="C174" s="40"/>
      <c r="D174" s="488"/>
      <c r="E174" s="489"/>
      <c r="F174" s="489"/>
      <c r="G174" s="490"/>
    </row>
    <row r="175" spans="1:7" ht="12.75" customHeight="1">
      <c r="A175" s="127"/>
      <c r="B175" s="128" t="s">
        <v>103</v>
      </c>
      <c r="C175" s="129">
        <f>C52+C61+C66+C105+C150+C173</f>
        <v>8345</v>
      </c>
      <c r="D175" s="491">
        <f>D52+D61+D66+D105+D150+D173</f>
        <v>1946</v>
      </c>
      <c r="E175" s="492">
        <f>E52+E61+E66+E105+E150+E173</f>
        <v>2082</v>
      </c>
      <c r="F175" s="492">
        <f>F52+F61+F66+F105+F150+F173</f>
        <v>2153</v>
      </c>
      <c r="G175" s="493">
        <f>G52+G61+G66+G105+G150+G173</f>
        <v>2164</v>
      </c>
    </row>
    <row r="176" spans="1:7" ht="12.75" customHeight="1">
      <c r="A176" s="67"/>
      <c r="B176" s="130"/>
      <c r="C176" s="46"/>
      <c r="D176" s="115"/>
      <c r="E176" s="56"/>
      <c r="F176" s="56"/>
      <c r="G176" s="32"/>
    </row>
    <row r="177" spans="1:7" ht="12.75" customHeight="1">
      <c r="A177" s="504" t="s">
        <v>104</v>
      </c>
      <c r="B177" s="504"/>
      <c r="C177" s="504"/>
      <c r="D177" s="115"/>
      <c r="E177" s="56"/>
      <c r="F177" s="56"/>
      <c r="G177" s="32"/>
    </row>
    <row r="178" spans="1:7" ht="12.75" customHeight="1">
      <c r="A178" s="504" t="s">
        <v>105</v>
      </c>
      <c r="B178" s="504"/>
      <c r="C178" s="46"/>
      <c r="D178" s="115"/>
      <c r="E178" s="56"/>
      <c r="F178" s="56"/>
      <c r="G178" s="32"/>
    </row>
    <row r="179" spans="1:7" ht="13.5" customHeight="1">
      <c r="A179" s="38" t="s">
        <v>106</v>
      </c>
      <c r="B179" s="106" t="s">
        <v>107</v>
      </c>
      <c r="C179" s="29">
        <f>D179+E179+F179+G179</f>
        <v>2790</v>
      </c>
      <c r="D179" s="119">
        <v>697</v>
      </c>
      <c r="E179" s="31">
        <v>698</v>
      </c>
      <c r="F179" s="31">
        <v>697</v>
      </c>
      <c r="G179" s="32">
        <v>698</v>
      </c>
    </row>
    <row r="180" spans="1:7" ht="13.5" customHeight="1">
      <c r="A180" s="38"/>
      <c r="B180" s="131" t="s">
        <v>108</v>
      </c>
      <c r="C180" s="46"/>
      <c r="D180" s="115"/>
      <c r="E180" s="56"/>
      <c r="F180" s="56"/>
      <c r="G180" s="32"/>
    </row>
    <row r="181" spans="1:7" ht="13.5" customHeight="1">
      <c r="A181" s="38"/>
      <c r="B181" s="96" t="s">
        <v>109</v>
      </c>
      <c r="C181" s="46"/>
      <c r="D181" s="115"/>
      <c r="E181" s="56"/>
      <c r="F181" s="56"/>
      <c r="G181" s="32"/>
    </row>
    <row r="182" spans="1:7" ht="13.5" customHeight="1">
      <c r="A182" s="38"/>
      <c r="B182" s="96" t="s">
        <v>376</v>
      </c>
      <c r="C182" s="73"/>
      <c r="D182" s="115"/>
      <c r="E182" s="56"/>
      <c r="F182" s="56"/>
      <c r="G182" s="32"/>
    </row>
    <row r="183" spans="1:7" ht="11.25" customHeight="1">
      <c r="A183" s="27"/>
      <c r="B183" s="132" t="s">
        <v>322</v>
      </c>
      <c r="C183" s="29">
        <f>D183+E183+F183+G183</f>
        <v>872</v>
      </c>
      <c r="D183" s="119">
        <v>218</v>
      </c>
      <c r="E183" s="31">
        <v>218</v>
      </c>
      <c r="F183" s="31">
        <v>218</v>
      </c>
      <c r="G183" s="107">
        <v>218</v>
      </c>
    </row>
    <row r="184" spans="1:7" ht="14.25" customHeight="1">
      <c r="A184" s="133" t="s">
        <v>110</v>
      </c>
      <c r="B184" s="134" t="s">
        <v>377</v>
      </c>
      <c r="C184" s="114"/>
      <c r="D184" s="135"/>
      <c r="E184" s="87"/>
      <c r="F184" s="87"/>
      <c r="G184" s="88"/>
    </row>
    <row r="185" spans="2:7" ht="12.75" customHeight="1">
      <c r="B185" s="90">
        <v>4</v>
      </c>
      <c r="C185" s="5"/>
      <c r="D185" s="91"/>
      <c r="E185" s="91"/>
      <c r="F185" s="91"/>
      <c r="G185" s="4"/>
    </row>
    <row r="186" spans="1:7" ht="12.75" customHeight="1" thickBot="1">
      <c r="A186" s="505" t="s">
        <v>1</v>
      </c>
      <c r="B186" s="502" t="s">
        <v>2</v>
      </c>
      <c r="C186" s="503" t="s">
        <v>3</v>
      </c>
      <c r="D186" s="498" t="s">
        <v>4</v>
      </c>
      <c r="E186" s="498"/>
      <c r="F186" s="498"/>
      <c r="G186" s="498"/>
    </row>
    <row r="187" spans="1:7" ht="12.75" customHeight="1" thickBot="1">
      <c r="A187" s="505"/>
      <c r="B187" s="502"/>
      <c r="C187" s="497"/>
      <c r="D187" s="9">
        <v>1</v>
      </c>
      <c r="E187" s="9">
        <v>2</v>
      </c>
      <c r="F187" s="9">
        <v>3</v>
      </c>
      <c r="G187" s="9">
        <v>4</v>
      </c>
    </row>
    <row r="188" spans="1:7" ht="13.5" customHeight="1">
      <c r="A188" s="67"/>
      <c r="B188" s="136"/>
      <c r="C188" s="418"/>
      <c r="D188" s="115"/>
      <c r="E188" s="56"/>
      <c r="F188" s="56"/>
      <c r="G188" s="32"/>
    </row>
    <row r="189" spans="1:7" ht="13.5" customHeight="1">
      <c r="A189" s="38" t="s">
        <v>111</v>
      </c>
      <c r="B189" s="409" t="s">
        <v>112</v>
      </c>
      <c r="C189" s="419"/>
      <c r="D189" s="115"/>
      <c r="E189" s="56"/>
      <c r="F189" s="56"/>
      <c r="G189" s="32"/>
    </row>
    <row r="190" spans="1:7" ht="13.5" customHeight="1">
      <c r="A190" s="38"/>
      <c r="B190" s="410" t="s">
        <v>113</v>
      </c>
      <c r="C190" s="420"/>
      <c r="D190" s="115"/>
      <c r="E190" s="56"/>
      <c r="F190" s="56"/>
      <c r="G190" s="32"/>
    </row>
    <row r="191" spans="1:7" ht="13.5" customHeight="1">
      <c r="A191" s="38"/>
      <c r="B191" s="411" t="s">
        <v>114</v>
      </c>
      <c r="C191" s="420"/>
      <c r="D191" s="115"/>
      <c r="E191" s="56"/>
      <c r="F191" s="56"/>
      <c r="G191" s="32"/>
    </row>
    <row r="192" spans="1:7" ht="13.5" customHeight="1">
      <c r="A192" s="137"/>
      <c r="B192" s="411" t="s">
        <v>420</v>
      </c>
      <c r="C192" s="420"/>
      <c r="D192" s="115"/>
      <c r="E192" s="56"/>
      <c r="F192" s="56"/>
      <c r="G192" s="32"/>
    </row>
    <row r="193" spans="1:7" ht="13.5" customHeight="1">
      <c r="A193" s="38"/>
      <c r="B193" s="411" t="s">
        <v>421</v>
      </c>
      <c r="C193" s="421">
        <v>45</v>
      </c>
      <c r="D193" s="115"/>
      <c r="E193" s="56"/>
      <c r="F193" s="56"/>
      <c r="G193" s="32"/>
    </row>
    <row r="194" spans="1:7" ht="13.5" customHeight="1">
      <c r="A194" s="38"/>
      <c r="B194" s="411"/>
      <c r="C194" s="421"/>
      <c r="D194" s="115"/>
      <c r="E194" s="56"/>
      <c r="F194" s="56"/>
      <c r="G194" s="32"/>
    </row>
    <row r="195" spans="1:7" ht="13.5" customHeight="1">
      <c r="A195" s="38"/>
      <c r="B195" s="412" t="s">
        <v>115</v>
      </c>
      <c r="C195" s="421"/>
      <c r="D195" s="115"/>
      <c r="E195" s="56"/>
      <c r="F195" s="56"/>
      <c r="G195" s="32"/>
    </row>
    <row r="196" spans="1:7" ht="11.25" customHeight="1">
      <c r="A196" s="38"/>
      <c r="B196" s="412"/>
      <c r="C196" s="421"/>
      <c r="D196" s="115"/>
      <c r="E196" s="56"/>
      <c r="F196" s="56"/>
      <c r="G196" s="32"/>
    </row>
    <row r="197" spans="1:7" ht="12.75" customHeight="1">
      <c r="A197" s="38"/>
      <c r="B197" s="413" t="s">
        <v>116</v>
      </c>
      <c r="C197" s="421"/>
      <c r="D197" s="115"/>
      <c r="E197" s="56"/>
      <c r="F197" s="56"/>
      <c r="G197" s="32"/>
    </row>
    <row r="198" spans="1:7" ht="12.75" customHeight="1">
      <c r="A198" s="38"/>
      <c r="B198" s="414" t="s">
        <v>117</v>
      </c>
      <c r="C198" s="421"/>
      <c r="D198" s="115"/>
      <c r="E198" s="56"/>
      <c r="F198" s="56"/>
      <c r="G198" s="32"/>
    </row>
    <row r="199" spans="1:7" ht="12.75" customHeight="1">
      <c r="A199" s="38"/>
      <c r="B199" s="410" t="s">
        <v>118</v>
      </c>
      <c r="C199" s="421">
        <v>15</v>
      </c>
      <c r="D199" s="115"/>
      <c r="E199" s="56"/>
      <c r="F199" s="56"/>
      <c r="G199" s="32"/>
    </row>
    <row r="200" spans="1:7" ht="12.75" customHeight="1">
      <c r="A200" s="38"/>
      <c r="B200" s="411" t="s">
        <v>119</v>
      </c>
      <c r="C200" s="421"/>
      <c r="D200" s="115"/>
      <c r="E200" s="56"/>
      <c r="F200" s="56"/>
      <c r="G200" s="32"/>
    </row>
    <row r="201" spans="1:7" ht="12.75" customHeight="1">
      <c r="A201" s="38"/>
      <c r="B201" s="411" t="s">
        <v>120</v>
      </c>
      <c r="C201" s="421"/>
      <c r="D201" s="115"/>
      <c r="E201" s="56"/>
      <c r="F201" s="56"/>
      <c r="G201" s="32"/>
    </row>
    <row r="202" spans="1:7" ht="12.75" customHeight="1">
      <c r="A202" s="38"/>
      <c r="B202" s="411" t="s">
        <v>410</v>
      </c>
      <c r="C202" s="421"/>
      <c r="D202" s="115"/>
      <c r="E202" s="56"/>
      <c r="F202" s="56"/>
      <c r="G202" s="32"/>
    </row>
    <row r="203" spans="1:7" ht="12.75" customHeight="1">
      <c r="A203" s="38"/>
      <c r="B203" s="411" t="s">
        <v>473</v>
      </c>
      <c r="C203" s="421"/>
      <c r="D203" s="115"/>
      <c r="E203" s="56"/>
      <c r="F203" s="56"/>
      <c r="G203" s="32"/>
    </row>
    <row r="204" spans="1:7" ht="12.75" customHeight="1">
      <c r="A204" s="38"/>
      <c r="B204" s="410" t="s">
        <v>121</v>
      </c>
      <c r="C204" s="421">
        <v>4</v>
      </c>
      <c r="D204" s="115"/>
      <c r="E204" s="56"/>
      <c r="F204" s="56"/>
      <c r="G204" s="32"/>
    </row>
    <row r="205" spans="1:7" ht="12.75" customHeight="1">
      <c r="A205" s="38"/>
      <c r="B205" s="411" t="s">
        <v>122</v>
      </c>
      <c r="C205" s="421"/>
      <c r="D205" s="115"/>
      <c r="E205" s="56"/>
      <c r="F205" s="56"/>
      <c r="G205" s="32"/>
    </row>
    <row r="206" spans="1:7" ht="12.75" customHeight="1">
      <c r="A206" s="38"/>
      <c r="B206" s="411" t="s">
        <v>123</v>
      </c>
      <c r="C206" s="421"/>
      <c r="D206" s="115"/>
      <c r="E206" s="56"/>
      <c r="F206" s="56"/>
      <c r="G206" s="32"/>
    </row>
    <row r="207" spans="1:7" ht="12.75" customHeight="1">
      <c r="A207" s="38"/>
      <c r="B207" s="411" t="s">
        <v>124</v>
      </c>
      <c r="C207" s="421"/>
      <c r="D207" s="115"/>
      <c r="E207" s="56"/>
      <c r="F207" s="56"/>
      <c r="G207" s="32"/>
    </row>
    <row r="208" spans="1:7" ht="12.75" customHeight="1">
      <c r="A208" s="38"/>
      <c r="B208" s="415" t="s">
        <v>125</v>
      </c>
      <c r="C208" s="422"/>
      <c r="D208" s="115"/>
      <c r="E208" s="56"/>
      <c r="F208" s="56"/>
      <c r="G208" s="32"/>
    </row>
    <row r="209" spans="1:7" ht="12.75" customHeight="1">
      <c r="A209" s="38"/>
      <c r="B209" s="410" t="s">
        <v>126</v>
      </c>
      <c r="C209" s="421">
        <v>16</v>
      </c>
      <c r="D209" s="115"/>
      <c r="E209" s="56"/>
      <c r="F209" s="56"/>
      <c r="G209" s="32"/>
    </row>
    <row r="210" spans="1:7" ht="13.5" customHeight="1">
      <c r="A210" s="38"/>
      <c r="B210" s="411" t="s">
        <v>127</v>
      </c>
      <c r="C210" s="421"/>
      <c r="D210" s="115"/>
      <c r="E210" s="56"/>
      <c r="F210" s="56"/>
      <c r="G210" s="32"/>
    </row>
    <row r="211" spans="1:7" ht="13.5" customHeight="1">
      <c r="A211" s="38"/>
      <c r="B211" s="411" t="s">
        <v>128</v>
      </c>
      <c r="C211" s="421"/>
      <c r="D211" s="115"/>
      <c r="E211" s="56"/>
      <c r="F211" s="56"/>
      <c r="G211" s="32"/>
    </row>
    <row r="212" spans="1:7" ht="12.75" customHeight="1">
      <c r="A212" s="38"/>
      <c r="B212" s="411" t="s">
        <v>411</v>
      </c>
      <c r="C212" s="421"/>
      <c r="D212" s="115"/>
      <c r="E212" s="56"/>
      <c r="F212" s="56"/>
      <c r="G212" s="32"/>
    </row>
    <row r="213" spans="1:7" ht="12.75" customHeight="1">
      <c r="A213" s="38"/>
      <c r="B213" s="415" t="s">
        <v>412</v>
      </c>
      <c r="C213" s="421"/>
      <c r="D213" s="115"/>
      <c r="E213" s="56"/>
      <c r="F213" s="56"/>
      <c r="G213" s="32"/>
    </row>
    <row r="214" spans="1:7" ht="12.75" customHeight="1">
      <c r="A214" s="38"/>
      <c r="B214" s="410" t="s">
        <v>129</v>
      </c>
      <c r="C214" s="421">
        <v>5</v>
      </c>
      <c r="D214" s="115"/>
      <c r="E214" s="56"/>
      <c r="F214" s="56"/>
      <c r="G214" s="32"/>
    </row>
    <row r="215" spans="1:7" ht="12.75" customHeight="1">
      <c r="A215" s="38"/>
      <c r="B215" s="411" t="s">
        <v>130</v>
      </c>
      <c r="C215" s="421"/>
      <c r="D215" s="115"/>
      <c r="E215" s="56"/>
      <c r="F215" s="56"/>
      <c r="G215" s="32"/>
    </row>
    <row r="216" spans="1:7" ht="12.75" customHeight="1">
      <c r="A216" s="38"/>
      <c r="B216" s="411" t="s">
        <v>131</v>
      </c>
      <c r="C216" s="423"/>
      <c r="D216" s="115"/>
      <c r="E216" s="56"/>
      <c r="F216" s="56"/>
      <c r="G216" s="32"/>
    </row>
    <row r="217" spans="1:7" ht="12.75" customHeight="1">
      <c r="A217" s="38"/>
      <c r="B217" s="411" t="s">
        <v>413</v>
      </c>
      <c r="C217" s="423"/>
      <c r="D217" s="115"/>
      <c r="E217" s="56"/>
      <c r="F217" s="56"/>
      <c r="G217" s="32"/>
    </row>
    <row r="218" spans="1:7" ht="12.75" customHeight="1">
      <c r="A218" s="38"/>
      <c r="B218" s="416" t="s">
        <v>414</v>
      </c>
      <c r="C218" s="423"/>
      <c r="D218" s="115"/>
      <c r="E218" s="56"/>
      <c r="F218" s="56"/>
      <c r="G218" s="32"/>
    </row>
    <row r="219" spans="1:7" ht="12.75" customHeight="1">
      <c r="A219" s="38"/>
      <c r="B219" s="436" t="s">
        <v>132</v>
      </c>
      <c r="C219" s="29">
        <f>D219+E219+F219+G219</f>
        <v>140</v>
      </c>
      <c r="D219" s="437">
        <v>35</v>
      </c>
      <c r="E219" s="438">
        <v>35</v>
      </c>
      <c r="F219" s="438">
        <v>35</v>
      </c>
      <c r="G219" s="439">
        <v>35</v>
      </c>
    </row>
    <row r="220" spans="1:7" ht="12.75" customHeight="1">
      <c r="A220" s="38"/>
      <c r="B220" s="140"/>
      <c r="C220" s="424"/>
      <c r="D220" s="115"/>
      <c r="E220" s="56"/>
      <c r="F220" s="56"/>
      <c r="G220" s="32"/>
    </row>
    <row r="221" spans="1:7" ht="12.75" customHeight="1">
      <c r="A221" s="38" t="s">
        <v>133</v>
      </c>
      <c r="B221" s="141" t="s">
        <v>134</v>
      </c>
      <c r="C221" s="424"/>
      <c r="D221" s="115"/>
      <c r="E221" s="56"/>
      <c r="F221" s="56"/>
      <c r="G221" s="32"/>
    </row>
    <row r="222" spans="1:7" ht="12.75" customHeight="1">
      <c r="A222" s="38" t="s">
        <v>135</v>
      </c>
      <c r="B222" s="33" t="s">
        <v>136</v>
      </c>
      <c r="C222" s="424"/>
      <c r="D222" s="115"/>
      <c r="E222" s="56"/>
      <c r="F222" s="56"/>
      <c r="G222" s="32"/>
    </row>
    <row r="223" spans="1:7" ht="12.75" customHeight="1">
      <c r="A223" s="38"/>
      <c r="B223" s="33" t="s">
        <v>137</v>
      </c>
      <c r="C223" s="424"/>
      <c r="D223" s="115"/>
      <c r="E223" s="56"/>
      <c r="F223" s="56"/>
      <c r="G223" s="32"/>
    </row>
    <row r="224" spans="1:7" ht="13.5" customHeight="1">
      <c r="A224" s="38"/>
      <c r="B224" s="33" t="s">
        <v>323</v>
      </c>
      <c r="C224" s="424"/>
      <c r="D224" s="115"/>
      <c r="E224" s="56"/>
      <c r="F224" s="56"/>
      <c r="G224" s="32"/>
    </row>
    <row r="225" spans="1:7" ht="13.5" customHeight="1">
      <c r="A225" s="38"/>
      <c r="B225" s="38" t="s">
        <v>138</v>
      </c>
      <c r="C225" s="424"/>
      <c r="D225" s="115"/>
      <c r="E225" s="56"/>
      <c r="F225" s="56"/>
      <c r="G225" s="32"/>
    </row>
    <row r="226" spans="1:7" ht="13.5" customHeight="1">
      <c r="A226" s="38"/>
      <c r="B226" s="33" t="s">
        <v>139</v>
      </c>
      <c r="C226" s="424"/>
      <c r="D226" s="115"/>
      <c r="E226" s="56"/>
      <c r="F226" s="56"/>
      <c r="G226" s="32"/>
    </row>
    <row r="227" spans="1:7" ht="13.5" customHeight="1">
      <c r="A227" s="38"/>
      <c r="B227" s="417" t="s">
        <v>140</v>
      </c>
      <c r="C227" s="424"/>
      <c r="D227" s="115"/>
      <c r="E227" s="56"/>
      <c r="F227" s="56"/>
      <c r="G227" s="32"/>
    </row>
    <row r="228" spans="1:7" ht="13.5" customHeight="1">
      <c r="A228" s="38"/>
      <c r="B228" s="33" t="s">
        <v>141</v>
      </c>
      <c r="C228" s="424"/>
      <c r="D228" s="115"/>
      <c r="E228" s="56"/>
      <c r="F228" s="56"/>
      <c r="G228" s="32"/>
    </row>
    <row r="229" spans="1:7" ht="13.5" customHeight="1">
      <c r="A229" s="38"/>
      <c r="B229" s="72" t="s">
        <v>142</v>
      </c>
      <c r="C229" s="424"/>
      <c r="D229" s="115"/>
      <c r="E229" s="56"/>
      <c r="F229" s="56"/>
      <c r="G229" s="32"/>
    </row>
    <row r="230" spans="1:7" ht="13.5" customHeight="1">
      <c r="A230" s="38"/>
      <c r="B230" s="33" t="s">
        <v>143</v>
      </c>
      <c r="C230" s="424"/>
      <c r="D230" s="115"/>
      <c r="E230" s="56"/>
      <c r="F230" s="56"/>
      <c r="G230" s="32"/>
    </row>
    <row r="231" spans="1:7" ht="12.75" customHeight="1">
      <c r="A231" s="38"/>
      <c r="B231" s="27" t="s">
        <v>144</v>
      </c>
      <c r="C231" s="424"/>
      <c r="D231" s="115"/>
      <c r="E231" s="56"/>
      <c r="F231" s="56"/>
      <c r="G231" s="32"/>
    </row>
    <row r="232" spans="1:7" ht="12.75" customHeight="1">
      <c r="A232" s="38"/>
      <c r="B232" s="33" t="s">
        <v>145</v>
      </c>
      <c r="C232" s="424"/>
      <c r="D232" s="115"/>
      <c r="E232" s="56"/>
      <c r="F232" s="56"/>
      <c r="G232" s="32"/>
    </row>
    <row r="233" spans="1:7" ht="12.75" customHeight="1">
      <c r="A233" s="38"/>
      <c r="B233" s="33" t="s">
        <v>415</v>
      </c>
      <c r="C233" s="427">
        <f>D233+E233+F233+G233</f>
        <v>160</v>
      </c>
      <c r="D233" s="142">
        <v>40</v>
      </c>
      <c r="E233" s="143">
        <v>40</v>
      </c>
      <c r="F233" s="143">
        <v>40</v>
      </c>
      <c r="G233" s="408">
        <v>40</v>
      </c>
    </row>
    <row r="234" spans="1:7" ht="12.75" customHeight="1">
      <c r="A234" s="38"/>
      <c r="B234" s="141" t="s">
        <v>146</v>
      </c>
      <c r="C234" s="425"/>
      <c r="D234" s="142"/>
      <c r="E234" s="143"/>
      <c r="F234" s="143"/>
      <c r="G234" s="144"/>
    </row>
    <row r="235" spans="1:7" ht="12.75" customHeight="1">
      <c r="A235" s="38"/>
      <c r="B235" s="145" t="s">
        <v>147</v>
      </c>
      <c r="C235" s="424"/>
      <c r="D235" s="115"/>
      <c r="E235" s="56"/>
      <c r="F235" s="56"/>
      <c r="G235" s="32"/>
    </row>
    <row r="236" spans="1:7" ht="13.5" customHeight="1">
      <c r="A236" s="38"/>
      <c r="B236" s="33" t="s">
        <v>148</v>
      </c>
      <c r="C236" s="424"/>
      <c r="D236" s="115"/>
      <c r="E236" s="56"/>
      <c r="F236" s="56"/>
      <c r="G236" s="32"/>
    </row>
    <row r="237" spans="1:7" ht="13.5" customHeight="1">
      <c r="A237" s="38"/>
      <c r="B237" s="33" t="s">
        <v>149</v>
      </c>
      <c r="C237" s="424"/>
      <c r="D237" s="115"/>
      <c r="E237" s="56"/>
      <c r="F237" s="56"/>
      <c r="G237" s="32"/>
    </row>
    <row r="238" spans="1:7" ht="13.5" customHeight="1">
      <c r="A238" s="38"/>
      <c r="B238" s="146" t="s">
        <v>150</v>
      </c>
      <c r="C238" s="424"/>
      <c r="D238" s="115"/>
      <c r="E238" s="56"/>
      <c r="F238" s="56"/>
      <c r="G238" s="32"/>
    </row>
    <row r="239" spans="1:7" ht="13.5" customHeight="1">
      <c r="A239" s="38"/>
      <c r="B239" s="72" t="s">
        <v>151</v>
      </c>
      <c r="C239" s="424"/>
      <c r="D239" s="115"/>
      <c r="E239" s="56"/>
      <c r="F239" s="56"/>
      <c r="G239" s="32"/>
    </row>
    <row r="240" spans="1:7" ht="13.5" customHeight="1">
      <c r="A240" s="38"/>
      <c r="B240" s="33" t="s">
        <v>152</v>
      </c>
      <c r="C240" s="424"/>
      <c r="D240" s="115"/>
      <c r="E240" s="56"/>
      <c r="F240" s="56"/>
      <c r="G240" s="32"/>
    </row>
    <row r="241" spans="1:7" ht="12.75" customHeight="1">
      <c r="A241" s="38"/>
      <c r="B241" s="33"/>
      <c r="C241" s="424"/>
      <c r="D241" s="115"/>
      <c r="E241" s="56"/>
      <c r="F241" s="56"/>
      <c r="G241" s="32"/>
    </row>
    <row r="242" spans="1:7" ht="12.75" customHeight="1">
      <c r="A242" s="111"/>
      <c r="B242" s="145" t="s">
        <v>153</v>
      </c>
      <c r="C242" s="424"/>
      <c r="D242" s="115"/>
      <c r="E242" s="56"/>
      <c r="F242" s="56"/>
      <c r="G242" s="32"/>
    </row>
    <row r="243" spans="1:7" ht="12.75" customHeight="1">
      <c r="A243" s="111"/>
      <c r="B243" s="33" t="s">
        <v>154</v>
      </c>
      <c r="C243" s="424"/>
      <c r="D243" s="115"/>
      <c r="E243" s="56"/>
      <c r="F243" s="56"/>
      <c r="G243" s="32"/>
    </row>
    <row r="244" spans="1:7" ht="12.75" customHeight="1">
      <c r="A244" s="111"/>
      <c r="B244" s="33" t="s">
        <v>155</v>
      </c>
      <c r="C244" s="424"/>
      <c r="D244" s="115"/>
      <c r="E244" s="56"/>
      <c r="F244" s="56"/>
      <c r="G244" s="32"/>
    </row>
    <row r="245" spans="1:7" ht="12.75" customHeight="1" thickBot="1">
      <c r="A245" s="112"/>
      <c r="B245" s="83" t="s">
        <v>156</v>
      </c>
      <c r="C245" s="426"/>
      <c r="D245" s="135"/>
      <c r="E245" s="87"/>
      <c r="F245" s="87"/>
      <c r="G245" s="88"/>
    </row>
    <row r="246" spans="1:7" ht="12.75" customHeight="1" thickBot="1">
      <c r="A246" s="89"/>
      <c r="B246" s="90">
        <v>5</v>
      </c>
      <c r="C246" s="5"/>
      <c r="D246" s="91"/>
      <c r="E246" s="91"/>
      <c r="F246" s="91"/>
      <c r="G246" s="4"/>
    </row>
    <row r="247" spans="1:7" ht="12.75" customHeight="1" thickBot="1">
      <c r="A247" s="495" t="s">
        <v>1</v>
      </c>
      <c r="B247" s="496" t="s">
        <v>2</v>
      </c>
      <c r="C247" s="506" t="s">
        <v>3</v>
      </c>
      <c r="D247" s="498" t="s">
        <v>4</v>
      </c>
      <c r="E247" s="498"/>
      <c r="F247" s="498"/>
      <c r="G247" s="498"/>
    </row>
    <row r="248" spans="1:7" ht="12.75" customHeight="1" thickBot="1">
      <c r="A248" s="495"/>
      <c r="B248" s="496"/>
      <c r="C248" s="507"/>
      <c r="D248" s="10">
        <v>1</v>
      </c>
      <c r="E248" s="11">
        <v>2</v>
      </c>
      <c r="F248" s="11">
        <v>3</v>
      </c>
      <c r="G248" s="12">
        <v>4</v>
      </c>
    </row>
    <row r="249" spans="1:7" ht="12.75" customHeight="1">
      <c r="A249" s="147"/>
      <c r="B249" s="148" t="s">
        <v>157</v>
      </c>
      <c r="C249" s="149"/>
      <c r="D249" s="150"/>
      <c r="E249" s="151"/>
      <c r="F249" s="151"/>
      <c r="G249" s="152"/>
    </row>
    <row r="250" spans="1:7" ht="12.75" customHeight="1">
      <c r="A250" s="38"/>
      <c r="B250" s="98" t="s">
        <v>158</v>
      </c>
      <c r="C250" s="109"/>
      <c r="D250" s="55"/>
      <c r="E250" s="56"/>
      <c r="F250" s="56"/>
      <c r="G250" s="32"/>
    </row>
    <row r="251" spans="1:7" ht="12.75" customHeight="1">
      <c r="A251" s="38"/>
      <c r="B251" s="111" t="s">
        <v>159</v>
      </c>
      <c r="C251" s="109"/>
      <c r="D251" s="55"/>
      <c r="E251" s="56"/>
      <c r="F251" s="56"/>
      <c r="G251" s="32"/>
    </row>
    <row r="252" spans="1:7" ht="12.75" customHeight="1">
      <c r="A252" s="38"/>
      <c r="B252" s="98" t="s">
        <v>160</v>
      </c>
      <c r="C252" s="109"/>
      <c r="D252" s="55"/>
      <c r="E252" s="56"/>
      <c r="F252" s="56"/>
      <c r="G252" s="32"/>
    </row>
    <row r="253" spans="1:7" ht="12.75" customHeight="1">
      <c r="A253" s="38"/>
      <c r="B253" s="98"/>
      <c r="C253" s="109"/>
      <c r="D253" s="55"/>
      <c r="E253" s="56"/>
      <c r="F253" s="56"/>
      <c r="G253" s="32"/>
    </row>
    <row r="254" spans="1:7" ht="12.75" customHeight="1">
      <c r="A254" s="38"/>
      <c r="B254" s="111" t="s">
        <v>161</v>
      </c>
      <c r="C254" s="92"/>
      <c r="D254" s="30"/>
      <c r="E254" s="31"/>
      <c r="F254" s="31"/>
      <c r="G254" s="32"/>
    </row>
    <row r="255" spans="1:7" ht="12.75" customHeight="1">
      <c r="A255" s="38"/>
      <c r="B255" s="96" t="s">
        <v>416</v>
      </c>
      <c r="C255" s="92">
        <f>D255+E255+F255+G255</f>
        <v>60</v>
      </c>
      <c r="D255" s="55">
        <v>15</v>
      </c>
      <c r="E255" s="56">
        <v>15</v>
      </c>
      <c r="F255" s="56">
        <v>15</v>
      </c>
      <c r="G255" s="32">
        <v>15</v>
      </c>
    </row>
    <row r="256" spans="1:7" ht="12.75" customHeight="1">
      <c r="A256" s="38"/>
      <c r="B256" s="131"/>
      <c r="C256" s="100"/>
      <c r="D256" s="55"/>
      <c r="E256" s="56"/>
      <c r="F256" s="56"/>
      <c r="G256" s="32"/>
    </row>
    <row r="257" spans="1:7" ht="12.75" customHeight="1">
      <c r="A257" s="38" t="s">
        <v>162</v>
      </c>
      <c r="B257" s="111" t="s">
        <v>163</v>
      </c>
      <c r="C257" s="92">
        <f>D257+E257+F257+G257</f>
        <v>36</v>
      </c>
      <c r="D257" s="55">
        <v>9</v>
      </c>
      <c r="E257" s="56">
        <v>9</v>
      </c>
      <c r="F257" s="56">
        <v>9</v>
      </c>
      <c r="G257" s="104">
        <v>9</v>
      </c>
    </row>
    <row r="258" spans="1:7" ht="12.75" customHeight="1">
      <c r="A258" s="38" t="s">
        <v>164</v>
      </c>
      <c r="B258" s="46" t="s">
        <v>165</v>
      </c>
      <c r="C258" s="92"/>
      <c r="D258" s="30"/>
      <c r="E258" s="31"/>
      <c r="F258" s="31"/>
      <c r="G258" s="32"/>
    </row>
    <row r="259" spans="1:7" ht="12.75" customHeight="1">
      <c r="A259" s="38" t="s">
        <v>166</v>
      </c>
      <c r="B259" s="98" t="s">
        <v>436</v>
      </c>
      <c r="C259" s="92"/>
      <c r="D259" s="30"/>
      <c r="E259" s="31"/>
      <c r="F259" s="31"/>
      <c r="G259" s="32"/>
    </row>
    <row r="260" spans="1:7" ht="12.75" customHeight="1">
      <c r="A260" s="38"/>
      <c r="B260" s="111" t="s">
        <v>167</v>
      </c>
      <c r="C260" s="92"/>
      <c r="D260" s="30"/>
      <c r="E260" s="31"/>
      <c r="F260" s="31"/>
      <c r="G260" s="32"/>
    </row>
    <row r="261" spans="1:7" ht="11.25" customHeight="1">
      <c r="A261" s="38"/>
      <c r="B261" s="98" t="s">
        <v>434</v>
      </c>
      <c r="C261" s="92"/>
      <c r="D261" s="30"/>
      <c r="E261" s="31"/>
      <c r="F261" s="31"/>
      <c r="G261" s="32"/>
    </row>
    <row r="262" spans="1:7" ht="12.75" customHeight="1">
      <c r="A262" s="38"/>
      <c r="B262" s="98" t="s">
        <v>435</v>
      </c>
      <c r="C262" s="92"/>
      <c r="D262" s="30"/>
      <c r="E262" s="31"/>
      <c r="F262" s="31"/>
      <c r="G262" s="32"/>
    </row>
    <row r="263" spans="1:7" ht="12.75" customHeight="1">
      <c r="A263" s="38"/>
      <c r="B263" s="153" t="s">
        <v>437</v>
      </c>
      <c r="C263" s="94"/>
      <c r="D263" s="55"/>
      <c r="E263" s="56"/>
      <c r="F263" s="56"/>
      <c r="G263" s="32"/>
    </row>
    <row r="264" spans="1:7" ht="12.75" customHeight="1">
      <c r="A264" s="38"/>
      <c r="B264" s="153" t="s">
        <v>438</v>
      </c>
      <c r="C264" s="94"/>
      <c r="D264" s="55"/>
      <c r="E264" s="56"/>
      <c r="F264" s="56"/>
      <c r="G264" s="32"/>
    </row>
    <row r="265" spans="1:7" ht="12.75" customHeight="1">
      <c r="A265" s="38"/>
      <c r="B265" s="111" t="s">
        <v>351</v>
      </c>
      <c r="C265" s="92">
        <f>D265+E265+F265+G265</f>
        <v>192</v>
      </c>
      <c r="D265" s="55">
        <v>48</v>
      </c>
      <c r="E265" s="56">
        <v>48</v>
      </c>
      <c r="F265" s="56">
        <v>48</v>
      </c>
      <c r="G265" s="104">
        <v>48</v>
      </c>
    </row>
    <row r="266" spans="1:7" ht="12.75" customHeight="1">
      <c r="A266" s="38"/>
      <c r="B266" s="98" t="s">
        <v>382</v>
      </c>
      <c r="C266" s="94"/>
      <c r="D266" s="55"/>
      <c r="E266" s="56"/>
      <c r="F266" s="56"/>
      <c r="G266" s="104"/>
    </row>
    <row r="267" spans="1:7" ht="12.75" customHeight="1">
      <c r="A267" s="38"/>
      <c r="B267" s="46" t="s">
        <v>384</v>
      </c>
      <c r="C267" s="94"/>
      <c r="D267" s="55"/>
      <c r="E267" s="56"/>
      <c r="F267" s="56"/>
      <c r="G267" s="104"/>
    </row>
    <row r="268" spans="1:7" ht="11.25" customHeight="1">
      <c r="A268" s="38"/>
      <c r="B268" s="46" t="s">
        <v>385</v>
      </c>
      <c r="C268" s="94"/>
      <c r="D268" s="55"/>
      <c r="E268" s="56"/>
      <c r="F268" s="56"/>
      <c r="G268" s="104"/>
    </row>
    <row r="269" spans="1:7" ht="13.5" customHeight="1">
      <c r="A269" s="38"/>
      <c r="B269" s="98" t="s">
        <v>383</v>
      </c>
      <c r="C269" s="94"/>
      <c r="D269" s="55"/>
      <c r="E269" s="56"/>
      <c r="F269" s="56"/>
      <c r="G269" s="104"/>
    </row>
    <row r="270" spans="1:7" ht="13.5" customHeight="1">
      <c r="A270" s="38"/>
      <c r="B270" s="98" t="s">
        <v>433</v>
      </c>
      <c r="C270" s="94"/>
      <c r="D270" s="55"/>
      <c r="E270" s="56"/>
      <c r="F270" s="56"/>
      <c r="G270" s="104"/>
    </row>
    <row r="271" spans="1:7" ht="13.5" customHeight="1">
      <c r="A271" s="38"/>
      <c r="B271" s="111" t="s">
        <v>168</v>
      </c>
      <c r="C271" s="92">
        <f>D271+E271+F271+G271</f>
        <v>2048</v>
      </c>
      <c r="D271" s="55">
        <v>512</v>
      </c>
      <c r="E271" s="56">
        <v>512</v>
      </c>
      <c r="F271" s="56">
        <v>512</v>
      </c>
      <c r="G271" s="104">
        <v>512</v>
      </c>
    </row>
    <row r="272" spans="1:7" ht="13.5" customHeight="1">
      <c r="A272" s="38"/>
      <c r="B272" s="98" t="s">
        <v>479</v>
      </c>
      <c r="C272" s="92"/>
      <c r="D272" s="55"/>
      <c r="E272" s="56"/>
      <c r="F272" s="56"/>
      <c r="G272" s="32"/>
    </row>
    <row r="273" spans="1:7" ht="13.5" customHeight="1">
      <c r="A273" s="38"/>
      <c r="B273" s="98" t="s">
        <v>482</v>
      </c>
      <c r="C273" s="92"/>
      <c r="D273" s="55"/>
      <c r="E273" s="56"/>
      <c r="F273" s="56"/>
      <c r="G273" s="32"/>
    </row>
    <row r="274" spans="1:7" ht="13.5" customHeight="1">
      <c r="A274" s="38"/>
      <c r="B274" s="98" t="s">
        <v>349</v>
      </c>
      <c r="C274" s="92"/>
      <c r="D274" s="55"/>
      <c r="E274" s="56"/>
      <c r="F274" s="56"/>
      <c r="G274" s="32"/>
    </row>
    <row r="275" spans="1:7" ht="13.5" customHeight="1">
      <c r="A275" s="38"/>
      <c r="B275" s="98" t="s">
        <v>485</v>
      </c>
      <c r="C275" s="94"/>
      <c r="D275" s="55"/>
      <c r="E275" s="56"/>
      <c r="F275" s="56"/>
      <c r="G275" s="104"/>
    </row>
    <row r="276" spans="1:7" ht="11.25" customHeight="1">
      <c r="A276" s="38"/>
      <c r="B276" s="98"/>
      <c r="C276" s="95"/>
      <c r="D276" s="55"/>
      <c r="E276" s="56"/>
      <c r="F276" s="56"/>
      <c r="G276" s="32"/>
    </row>
    <row r="277" spans="1:7" ht="12.75" customHeight="1">
      <c r="A277" s="38"/>
      <c r="B277" s="154" t="s">
        <v>169</v>
      </c>
      <c r="C277" s="92">
        <f>D277+E277+F277+G277</f>
        <v>16</v>
      </c>
      <c r="D277" s="55">
        <v>4</v>
      </c>
      <c r="E277" s="56">
        <v>4</v>
      </c>
      <c r="F277" s="56">
        <v>4</v>
      </c>
      <c r="G277" s="104">
        <v>4</v>
      </c>
    </row>
    <row r="278" spans="1:7" ht="12.75" customHeight="1">
      <c r="A278" s="38"/>
      <c r="B278" s="138" t="s">
        <v>455</v>
      </c>
      <c r="C278" s="154"/>
      <c r="D278" s="55"/>
      <c r="E278" s="56"/>
      <c r="F278" s="56"/>
      <c r="G278" s="32"/>
    </row>
    <row r="279" spans="1:7" ht="12.75" customHeight="1">
      <c r="A279" s="38"/>
      <c r="B279" s="154" t="s">
        <v>350</v>
      </c>
      <c r="C279" s="154"/>
      <c r="D279" s="55"/>
      <c r="E279" s="56"/>
      <c r="F279" s="56"/>
      <c r="G279" s="32"/>
    </row>
    <row r="280" spans="1:7" ht="12.75" customHeight="1">
      <c r="A280" s="38"/>
      <c r="B280" s="154"/>
      <c r="C280" s="154"/>
      <c r="D280" s="55"/>
      <c r="E280" s="56"/>
      <c r="F280" s="56"/>
      <c r="G280" s="32"/>
    </row>
    <row r="281" spans="1:7" ht="12.75" customHeight="1">
      <c r="A281" s="38"/>
      <c r="B281" s="154" t="s">
        <v>402</v>
      </c>
      <c r="C281" s="92">
        <f>D281+E281+F281+G281</f>
        <v>270</v>
      </c>
      <c r="D281" s="55">
        <v>67</v>
      </c>
      <c r="E281" s="56">
        <v>67</v>
      </c>
      <c r="F281" s="56">
        <v>68</v>
      </c>
      <c r="G281" s="32">
        <v>68</v>
      </c>
    </row>
    <row r="282" spans="1:7" ht="12.75" customHeight="1">
      <c r="A282" s="38"/>
      <c r="B282" s="154" t="s">
        <v>442</v>
      </c>
      <c r="C282" s="92">
        <f>D282+E282+F282+G282</f>
        <v>682</v>
      </c>
      <c r="D282" s="55">
        <v>170</v>
      </c>
      <c r="E282" s="56">
        <v>171</v>
      </c>
      <c r="F282" s="56">
        <v>171</v>
      </c>
      <c r="G282" s="32">
        <v>170</v>
      </c>
    </row>
    <row r="283" spans="1:7" ht="12.75" customHeight="1">
      <c r="A283" s="38"/>
      <c r="B283" s="138" t="s">
        <v>443</v>
      </c>
      <c r="C283" s="95"/>
      <c r="D283" s="55"/>
      <c r="E283" s="75"/>
      <c r="F283" s="75"/>
      <c r="G283" s="76"/>
    </row>
    <row r="284" spans="1:7" ht="12.75" customHeight="1">
      <c r="A284" s="38"/>
      <c r="B284" s="433" t="s">
        <v>170</v>
      </c>
      <c r="C284" s="434">
        <f>C233+C257+C265+C271+C277+C281+C282</f>
        <v>3404</v>
      </c>
      <c r="D284" s="434">
        <f>D233+D257+D265+D271+D277+D281+D282</f>
        <v>850</v>
      </c>
      <c r="E284" s="434">
        <f>E233+E257+E265+E271+E277+E281+E282</f>
        <v>851</v>
      </c>
      <c r="F284" s="434">
        <f>F233+F257+F265+F271+F277+F281+F282</f>
        <v>852</v>
      </c>
      <c r="G284" s="434">
        <f>G233+G257+G265+G271+G277+G281+G282</f>
        <v>851</v>
      </c>
    </row>
    <row r="285" spans="1:7" ht="12.75" customHeight="1">
      <c r="A285" s="38"/>
      <c r="B285" s="22"/>
      <c r="C285" s="109"/>
      <c r="D285" s="30"/>
      <c r="E285" s="81"/>
      <c r="F285" s="81"/>
      <c r="G285" s="432"/>
    </row>
    <row r="286" spans="1:7" ht="12.75" customHeight="1">
      <c r="A286" s="38" t="s">
        <v>333</v>
      </c>
      <c r="B286" s="155" t="s">
        <v>171</v>
      </c>
      <c r="C286" s="94">
        <f>D286+E286+F286+G286</f>
        <v>20</v>
      </c>
      <c r="D286" s="55">
        <v>5</v>
      </c>
      <c r="E286" s="56">
        <v>5</v>
      </c>
      <c r="F286" s="56">
        <v>5</v>
      </c>
      <c r="G286" s="104">
        <v>5</v>
      </c>
    </row>
    <row r="287" spans="1:7" ht="12.75" customHeight="1">
      <c r="A287" s="38" t="s">
        <v>172</v>
      </c>
      <c r="B287" s="98" t="s">
        <v>173</v>
      </c>
      <c r="C287" s="156"/>
      <c r="D287" s="55"/>
      <c r="E287" s="56"/>
      <c r="F287" s="56"/>
      <c r="G287" s="104"/>
    </row>
    <row r="288" spans="1:7" ht="12.75" customHeight="1">
      <c r="A288" s="38"/>
      <c r="B288" s="132" t="s">
        <v>174</v>
      </c>
      <c r="C288" s="156"/>
      <c r="D288" s="55"/>
      <c r="E288" s="56"/>
      <c r="F288" s="56"/>
      <c r="G288" s="104"/>
    </row>
    <row r="289" spans="1:7" ht="12.75" customHeight="1">
      <c r="A289" s="38"/>
      <c r="B289" s="98" t="s">
        <v>175</v>
      </c>
      <c r="C289" s="156"/>
      <c r="D289" s="55"/>
      <c r="E289" s="56"/>
      <c r="F289" s="56"/>
      <c r="G289" s="104"/>
    </row>
    <row r="290" spans="1:7" ht="12.75" customHeight="1">
      <c r="A290" s="38"/>
      <c r="B290" s="139" t="s">
        <v>176</v>
      </c>
      <c r="C290" s="156"/>
      <c r="D290" s="55"/>
      <c r="E290" s="56"/>
      <c r="F290" s="56"/>
      <c r="G290" s="104"/>
    </row>
    <row r="291" spans="1:12" ht="13.5" customHeight="1">
      <c r="A291" s="38"/>
      <c r="B291" s="139"/>
      <c r="C291" s="156"/>
      <c r="D291" s="55"/>
      <c r="E291" s="56"/>
      <c r="F291" s="56"/>
      <c r="G291" s="104"/>
      <c r="L291" s="435"/>
    </row>
    <row r="292" spans="1:7" ht="13.5" customHeight="1">
      <c r="A292" s="38"/>
      <c r="B292" s="155" t="s">
        <v>177</v>
      </c>
      <c r="C292" s="94">
        <f>D292+E292+F292+G292</f>
        <v>20</v>
      </c>
      <c r="D292" s="55">
        <v>5</v>
      </c>
      <c r="E292" s="56">
        <v>5</v>
      </c>
      <c r="F292" s="56">
        <v>5</v>
      </c>
      <c r="G292" s="104">
        <v>5</v>
      </c>
    </row>
    <row r="293" spans="1:7" ht="13.5" customHeight="1">
      <c r="A293" s="38"/>
      <c r="B293" s="98" t="s">
        <v>405</v>
      </c>
      <c r="C293" s="156"/>
      <c r="D293" s="55"/>
      <c r="E293" s="56"/>
      <c r="F293" s="56"/>
      <c r="G293" s="104"/>
    </row>
    <row r="294" spans="1:7" ht="13.5" customHeight="1">
      <c r="A294" s="38"/>
      <c r="B294" s="132" t="s">
        <v>406</v>
      </c>
      <c r="C294" s="156"/>
      <c r="D294" s="55"/>
      <c r="E294" s="56"/>
      <c r="F294" s="56"/>
      <c r="G294" s="104"/>
    </row>
    <row r="295" spans="1:7" ht="13.5" customHeight="1">
      <c r="A295" s="38"/>
      <c r="B295" s="98" t="s">
        <v>178</v>
      </c>
      <c r="C295" s="156"/>
      <c r="D295" s="55"/>
      <c r="E295" s="56"/>
      <c r="F295" s="56"/>
      <c r="G295" s="104"/>
    </row>
    <row r="296" spans="1:7" ht="13.5" customHeight="1">
      <c r="A296" s="38"/>
      <c r="B296" s="139" t="s">
        <v>407</v>
      </c>
      <c r="C296" s="156"/>
      <c r="D296" s="55"/>
      <c r="E296" s="56"/>
      <c r="F296" s="56"/>
      <c r="G296" s="32"/>
    </row>
    <row r="297" spans="1:7" ht="13.5" customHeight="1">
      <c r="A297" s="38"/>
      <c r="B297" s="139"/>
      <c r="C297" s="156"/>
      <c r="D297" s="55"/>
      <c r="E297" s="56"/>
      <c r="F297" s="56"/>
      <c r="G297" s="32"/>
    </row>
    <row r="298" spans="1:7" ht="13.5" customHeight="1">
      <c r="A298" s="38"/>
      <c r="B298" s="155" t="s">
        <v>179</v>
      </c>
      <c r="C298" s="94">
        <f>D298+E298+F298+G298</f>
        <v>16</v>
      </c>
      <c r="D298" s="55">
        <v>4</v>
      </c>
      <c r="E298" s="56">
        <v>4</v>
      </c>
      <c r="F298" s="56">
        <v>4</v>
      </c>
      <c r="G298" s="32">
        <v>4</v>
      </c>
    </row>
    <row r="299" spans="1:7" ht="13.5" customHeight="1">
      <c r="A299" s="38"/>
      <c r="B299" s="98" t="s">
        <v>352</v>
      </c>
      <c r="C299" s="156"/>
      <c r="D299" s="55"/>
      <c r="E299" s="56"/>
      <c r="F299" s="56"/>
      <c r="G299" s="32"/>
    </row>
    <row r="300" spans="1:7" ht="13.5" customHeight="1">
      <c r="A300" s="38"/>
      <c r="B300" s="98"/>
      <c r="C300" s="156"/>
      <c r="D300" s="55"/>
      <c r="E300" s="56"/>
      <c r="F300" s="56"/>
      <c r="G300" s="32"/>
    </row>
    <row r="301" spans="1:7" ht="13.5" customHeight="1">
      <c r="A301" s="38"/>
      <c r="B301" s="120" t="s">
        <v>180</v>
      </c>
      <c r="C301" s="94">
        <f>D301+E301+F301+G301</f>
        <v>20</v>
      </c>
      <c r="D301" s="55">
        <v>5</v>
      </c>
      <c r="E301" s="56">
        <v>5</v>
      </c>
      <c r="F301" s="56">
        <v>5</v>
      </c>
      <c r="G301" s="104">
        <v>5</v>
      </c>
    </row>
    <row r="302" spans="1:7" ht="13.5" customHeight="1">
      <c r="A302" s="38"/>
      <c r="B302" s="46" t="s">
        <v>395</v>
      </c>
      <c r="C302" s="156"/>
      <c r="D302" s="55"/>
      <c r="E302" s="56"/>
      <c r="F302" s="75"/>
      <c r="G302" s="428"/>
    </row>
    <row r="303" spans="1:7" ht="13.5" customHeight="1">
      <c r="A303" s="38"/>
      <c r="B303" s="120" t="s">
        <v>181</v>
      </c>
      <c r="C303" s="92">
        <f>SUM(C286:C302)</f>
        <v>76</v>
      </c>
      <c r="D303" s="30">
        <f>D286+D292+D298+D301</f>
        <v>19</v>
      </c>
      <c r="E303" s="36">
        <f>E286+E292+E298+E301</f>
        <v>19</v>
      </c>
      <c r="F303" s="431">
        <f>F286+F292+F298+F301</f>
        <v>19</v>
      </c>
      <c r="G303" s="430">
        <f>G286+G292+G298+G301</f>
        <v>19</v>
      </c>
    </row>
    <row r="304" spans="1:7" ht="13.5" customHeight="1">
      <c r="A304" s="38"/>
      <c r="B304" s="98"/>
      <c r="C304" s="156"/>
      <c r="D304" s="55"/>
      <c r="E304" s="56"/>
      <c r="F304" s="143"/>
      <c r="G304" s="429"/>
    </row>
    <row r="305" spans="1:7" ht="13.5" customHeight="1">
      <c r="A305" s="157"/>
      <c r="B305" s="158" t="s">
        <v>182</v>
      </c>
      <c r="C305" s="159">
        <f>C179+C183+C219+C284+C303</f>
        <v>7282</v>
      </c>
      <c r="D305" s="159">
        <f>D179+D183+D219+D254+D284+D303</f>
        <v>1819</v>
      </c>
      <c r="E305" s="160">
        <f>E179+E183+E219+E254+E284+E303</f>
        <v>1821</v>
      </c>
      <c r="F305" s="160">
        <f>F179+F183+F219+F254+F284+F303</f>
        <v>1821</v>
      </c>
      <c r="G305" s="161">
        <f>G179+G183+G219+G254+G284+G303</f>
        <v>1821</v>
      </c>
    </row>
    <row r="306" spans="1:7" ht="13.5" customHeight="1">
      <c r="A306" s="157"/>
      <c r="B306" s="22"/>
      <c r="C306" s="162"/>
      <c r="D306" s="163"/>
      <c r="E306" s="164"/>
      <c r="F306" s="164"/>
      <c r="G306" s="165"/>
    </row>
    <row r="307" spans="1:7" ht="12.75" customHeight="1">
      <c r="A307" s="157"/>
      <c r="B307" s="166" t="s">
        <v>183</v>
      </c>
      <c r="C307" s="167">
        <f>C47+C175+C305</f>
        <v>18357</v>
      </c>
      <c r="D307" s="167">
        <f>D47+D175+D305</f>
        <v>4403</v>
      </c>
      <c r="E307" s="168">
        <f>E47+E175+E305</f>
        <v>4583</v>
      </c>
      <c r="F307" s="168">
        <f>F47+F175+F305</f>
        <v>4675</v>
      </c>
      <c r="G307" s="169">
        <f>G47+G175+G305</f>
        <v>4686</v>
      </c>
    </row>
    <row r="308" spans="1:9" ht="12.75" customHeight="1">
      <c r="A308" s="170"/>
      <c r="B308" s="113"/>
      <c r="C308" s="171"/>
      <c r="D308" s="86"/>
      <c r="E308" s="87"/>
      <c r="F308" s="87"/>
      <c r="G308" s="88"/>
      <c r="I308" t="s">
        <v>184</v>
      </c>
    </row>
    <row r="309" spans="1:7" ht="12.75" customHeight="1">
      <c r="A309" s="89"/>
      <c r="B309" s="90">
        <v>6</v>
      </c>
      <c r="C309" s="5"/>
      <c r="D309" s="91"/>
      <c r="E309" s="91"/>
      <c r="F309" s="91"/>
      <c r="G309" s="4"/>
    </row>
    <row r="310" spans="1:7" ht="12.75" customHeight="1">
      <c r="A310" s="502" t="s">
        <v>1</v>
      </c>
      <c r="B310" s="502" t="s">
        <v>2</v>
      </c>
      <c r="C310" s="503" t="s">
        <v>3</v>
      </c>
      <c r="D310" s="498" t="s">
        <v>4</v>
      </c>
      <c r="E310" s="498"/>
      <c r="F310" s="498"/>
      <c r="G310" s="498"/>
    </row>
    <row r="311" spans="1:7" ht="12.75" customHeight="1">
      <c r="A311" s="502"/>
      <c r="B311" s="502"/>
      <c r="C311" s="503"/>
      <c r="D311" s="10">
        <v>1</v>
      </c>
      <c r="E311" s="11">
        <v>2</v>
      </c>
      <c r="F311" s="11">
        <v>3</v>
      </c>
      <c r="G311" s="12">
        <v>4</v>
      </c>
    </row>
    <row r="312" spans="1:7" ht="13.5" customHeight="1">
      <c r="A312" s="172"/>
      <c r="B312" s="173" t="s">
        <v>185</v>
      </c>
      <c r="C312" s="162"/>
      <c r="D312" s="163"/>
      <c r="E312" s="164"/>
      <c r="F312" s="164"/>
      <c r="G312" s="165"/>
    </row>
    <row r="313" spans="1:7" ht="13.5" customHeight="1">
      <c r="A313" s="172"/>
      <c r="B313" s="173"/>
      <c r="C313" s="162"/>
      <c r="D313" s="163"/>
      <c r="E313" s="164"/>
      <c r="F313" s="164"/>
      <c r="G313" s="165"/>
    </row>
    <row r="314" spans="1:7" ht="13.5" customHeight="1">
      <c r="A314" s="174" t="s">
        <v>186</v>
      </c>
      <c r="B314" s="175" t="s">
        <v>187</v>
      </c>
      <c r="C314" s="176">
        <f>D314+E314+F314+G314</f>
        <v>5240</v>
      </c>
      <c r="D314" s="177">
        <v>1310</v>
      </c>
      <c r="E314" s="178">
        <v>1310</v>
      </c>
      <c r="F314" s="178">
        <v>1310</v>
      </c>
      <c r="G314" s="165">
        <v>1310</v>
      </c>
    </row>
    <row r="315" spans="1:7" ht="13.5" customHeight="1">
      <c r="A315" s="174"/>
      <c r="B315" s="179" t="s">
        <v>188</v>
      </c>
      <c r="C315" s="176"/>
      <c r="D315" s="177"/>
      <c r="E315" s="178"/>
      <c r="F315" s="178"/>
      <c r="G315" s="165"/>
    </row>
    <row r="316" spans="1:7" ht="13.5" customHeight="1">
      <c r="A316" s="174"/>
      <c r="B316" s="96" t="s">
        <v>10</v>
      </c>
      <c r="C316" s="176"/>
      <c r="D316" s="177"/>
      <c r="E316" s="178"/>
      <c r="F316" s="178"/>
      <c r="G316" s="165"/>
    </row>
    <row r="317" spans="1:7" ht="12.75" customHeight="1">
      <c r="A317" s="174"/>
      <c r="B317" s="179" t="s">
        <v>378</v>
      </c>
      <c r="C317" s="176"/>
      <c r="D317" s="177"/>
      <c r="E317" s="178"/>
      <c r="F317" s="178"/>
      <c r="G317" s="165"/>
    </row>
    <row r="318" spans="1:7" ht="12.75" customHeight="1">
      <c r="A318" s="180" t="s">
        <v>11</v>
      </c>
      <c r="B318" s="175" t="s">
        <v>324</v>
      </c>
      <c r="C318" s="176">
        <f>D318+E318+F318+G318</f>
        <v>1608</v>
      </c>
      <c r="D318" s="177">
        <v>402</v>
      </c>
      <c r="E318" s="178">
        <v>402</v>
      </c>
      <c r="F318" s="178">
        <v>402</v>
      </c>
      <c r="G318" s="181">
        <v>402</v>
      </c>
    </row>
    <row r="319" spans="1:7" ht="12.75" customHeight="1">
      <c r="A319" s="180" t="s">
        <v>189</v>
      </c>
      <c r="B319" s="179" t="s">
        <v>379</v>
      </c>
      <c r="C319" s="182"/>
      <c r="D319" s="163"/>
      <c r="E319" s="164"/>
      <c r="F319" s="164"/>
      <c r="G319" s="165"/>
    </row>
    <row r="320" spans="1:7" ht="12.75" customHeight="1">
      <c r="A320" s="180"/>
      <c r="B320" s="179"/>
      <c r="C320" s="182"/>
      <c r="D320" s="163"/>
      <c r="E320" s="164"/>
      <c r="F320" s="164"/>
      <c r="G320" s="165"/>
    </row>
    <row r="321" spans="1:7" ht="12.75" customHeight="1">
      <c r="A321" s="180" t="s">
        <v>190</v>
      </c>
      <c r="B321" s="183" t="s">
        <v>191</v>
      </c>
      <c r="C321" s="176">
        <f>C322+C361+C372+C376+C393+C402+C417+C421+C427+C438+C447+C451+C458</f>
        <v>934</v>
      </c>
      <c r="D321" s="177">
        <v>268</v>
      </c>
      <c r="E321" s="178">
        <v>268</v>
      </c>
      <c r="F321" s="178">
        <v>269</v>
      </c>
      <c r="G321" s="181">
        <v>269</v>
      </c>
    </row>
    <row r="322" spans="1:7" ht="12.75" customHeight="1">
      <c r="A322" s="180" t="s">
        <v>192</v>
      </c>
      <c r="B322" s="184" t="s">
        <v>193</v>
      </c>
      <c r="C322" s="185">
        <v>130</v>
      </c>
      <c r="D322" s="163"/>
      <c r="E322" s="164"/>
      <c r="F322" s="164"/>
      <c r="G322" s="186"/>
    </row>
    <row r="323" spans="1:7" ht="12.75" customHeight="1">
      <c r="A323" s="174"/>
      <c r="B323" s="187" t="s">
        <v>194</v>
      </c>
      <c r="C323" s="182"/>
      <c r="D323" s="163"/>
      <c r="E323" s="164"/>
      <c r="F323" s="164"/>
      <c r="G323" s="165"/>
    </row>
    <row r="324" spans="1:7" ht="12.75" customHeight="1">
      <c r="A324" s="188"/>
      <c r="B324" s="189" t="s">
        <v>354</v>
      </c>
      <c r="C324" s="182"/>
      <c r="D324" s="163"/>
      <c r="E324" s="164"/>
      <c r="F324" s="164"/>
      <c r="G324" s="165"/>
    </row>
    <row r="325" spans="1:7" ht="12.75" customHeight="1">
      <c r="A325" s="188"/>
      <c r="B325" s="189" t="s">
        <v>355</v>
      </c>
      <c r="C325" s="182"/>
      <c r="D325" s="163"/>
      <c r="E325" s="164"/>
      <c r="F325" s="164"/>
      <c r="G325" s="165"/>
    </row>
    <row r="326" spans="1:7" ht="12.75" customHeight="1">
      <c r="A326" s="188"/>
      <c r="B326" s="189" t="s">
        <v>356</v>
      </c>
      <c r="C326" s="182"/>
      <c r="D326" s="163"/>
      <c r="E326" s="164"/>
      <c r="F326" s="164"/>
      <c r="G326" s="165"/>
    </row>
    <row r="327" spans="1:7" ht="13.5" customHeight="1">
      <c r="A327" s="188"/>
      <c r="B327" s="189" t="s">
        <v>357</v>
      </c>
      <c r="C327" s="182"/>
      <c r="D327" s="163"/>
      <c r="E327" s="164"/>
      <c r="F327" s="164"/>
      <c r="G327" s="165"/>
    </row>
    <row r="328" spans="1:7" ht="13.5" customHeight="1">
      <c r="A328" s="188"/>
      <c r="B328" s="189"/>
      <c r="C328" s="182"/>
      <c r="D328" s="163"/>
      <c r="E328" s="164"/>
      <c r="F328" s="164"/>
      <c r="G328" s="165"/>
    </row>
    <row r="329" spans="1:7" ht="13.5" customHeight="1">
      <c r="A329" s="188"/>
      <c r="B329" s="189" t="s">
        <v>195</v>
      </c>
      <c r="C329" s="182"/>
      <c r="D329" s="163"/>
      <c r="E329" s="164"/>
      <c r="F329" s="164"/>
      <c r="G329" s="165"/>
    </row>
    <row r="330" spans="1:7" ht="13.5" customHeight="1">
      <c r="A330" s="188"/>
      <c r="B330" s="189" t="s">
        <v>196</v>
      </c>
      <c r="C330" s="182"/>
      <c r="D330" s="163"/>
      <c r="E330" s="164"/>
      <c r="F330" s="164"/>
      <c r="G330" s="165"/>
    </row>
    <row r="331" spans="1:7" ht="12.75" customHeight="1">
      <c r="A331" s="188"/>
      <c r="B331" s="189" t="s">
        <v>197</v>
      </c>
      <c r="C331" s="182"/>
      <c r="D331" s="163"/>
      <c r="E331" s="164"/>
      <c r="F331" s="164"/>
      <c r="G331" s="165"/>
    </row>
    <row r="332" spans="1:7" ht="12.75" customHeight="1">
      <c r="A332" s="188"/>
      <c r="B332" s="189" t="s">
        <v>198</v>
      </c>
      <c r="C332" s="182"/>
      <c r="D332" s="163"/>
      <c r="E332" s="164"/>
      <c r="F332" s="164"/>
      <c r="G332" s="165"/>
    </row>
    <row r="333" spans="1:7" ht="13.5" customHeight="1">
      <c r="A333" s="188"/>
      <c r="B333" s="189" t="s">
        <v>199</v>
      </c>
      <c r="C333" s="182"/>
      <c r="D333" s="163"/>
      <c r="E333" s="164"/>
      <c r="F333" s="164"/>
      <c r="G333" s="165"/>
    </row>
    <row r="334" spans="1:7" ht="13.5" customHeight="1">
      <c r="A334" s="188"/>
      <c r="B334" s="184" t="s">
        <v>386</v>
      </c>
      <c r="C334" s="182"/>
      <c r="D334" s="163"/>
      <c r="E334" s="164"/>
      <c r="F334" s="164"/>
      <c r="G334" s="165"/>
    </row>
    <row r="335" spans="1:7" ht="13.5" customHeight="1">
      <c r="A335" s="188"/>
      <c r="B335" s="187" t="s">
        <v>200</v>
      </c>
      <c r="C335" s="182"/>
      <c r="D335" s="163"/>
      <c r="E335" s="164"/>
      <c r="F335" s="164"/>
      <c r="G335" s="165"/>
    </row>
    <row r="336" spans="1:7" ht="12.75" customHeight="1">
      <c r="A336" s="188"/>
      <c r="B336" s="189" t="s">
        <v>417</v>
      </c>
      <c r="C336" s="182"/>
      <c r="D336" s="163"/>
      <c r="E336" s="164"/>
      <c r="F336" s="164"/>
      <c r="G336" s="165"/>
    </row>
    <row r="337" spans="1:7" ht="12.75" customHeight="1">
      <c r="A337" s="188"/>
      <c r="B337" s="189" t="s">
        <v>418</v>
      </c>
      <c r="C337" s="182"/>
      <c r="D337" s="163"/>
      <c r="E337" s="164"/>
      <c r="F337" s="164"/>
      <c r="G337" s="165"/>
    </row>
    <row r="338" spans="1:7" ht="12.75" customHeight="1">
      <c r="A338" s="188"/>
      <c r="B338" s="189"/>
      <c r="C338" s="182"/>
      <c r="D338" s="163"/>
      <c r="E338" s="164"/>
      <c r="F338" s="164"/>
      <c r="G338" s="165"/>
    </row>
    <row r="339" spans="1:7" ht="12.75" customHeight="1">
      <c r="A339" s="188"/>
      <c r="B339" s="187" t="s">
        <v>201</v>
      </c>
      <c r="C339" s="182"/>
      <c r="D339" s="163"/>
      <c r="E339" s="164"/>
      <c r="F339" s="164"/>
      <c r="G339" s="165"/>
    </row>
    <row r="340" spans="1:7" ht="12.75" customHeight="1">
      <c r="A340" s="188"/>
      <c r="B340" s="189" t="s">
        <v>358</v>
      </c>
      <c r="C340" s="182"/>
      <c r="D340" s="163"/>
      <c r="E340" s="164"/>
      <c r="F340" s="164"/>
      <c r="G340" s="165"/>
    </row>
    <row r="341" spans="1:7" ht="12.75" customHeight="1">
      <c r="A341" s="188"/>
      <c r="B341" s="189" t="s">
        <v>355</v>
      </c>
      <c r="C341" s="182"/>
      <c r="D341" s="163"/>
      <c r="E341" s="164"/>
      <c r="F341" s="164"/>
      <c r="G341" s="165"/>
    </row>
    <row r="342" spans="1:7" ht="12.75" customHeight="1">
      <c r="A342" s="188"/>
      <c r="B342" s="189" t="s">
        <v>440</v>
      </c>
      <c r="C342" s="182"/>
      <c r="D342" s="163"/>
      <c r="E342" s="164"/>
      <c r="F342" s="164"/>
      <c r="G342" s="165"/>
    </row>
    <row r="343" spans="1:7" ht="12.75" customHeight="1">
      <c r="A343" s="188"/>
      <c r="B343" s="189" t="s">
        <v>195</v>
      </c>
      <c r="C343" s="182"/>
      <c r="D343" s="163"/>
      <c r="E343" s="164"/>
      <c r="F343" s="164"/>
      <c r="G343" s="165"/>
    </row>
    <row r="344" spans="1:7" ht="12.75" customHeight="1">
      <c r="A344" s="188"/>
      <c r="B344" s="189" t="s">
        <v>330</v>
      </c>
      <c r="C344" s="182"/>
      <c r="D344" s="163"/>
      <c r="E344" s="164"/>
      <c r="F344" s="164"/>
      <c r="G344" s="165"/>
    </row>
    <row r="345" spans="1:7" ht="12.75" customHeight="1">
      <c r="A345" s="188"/>
      <c r="B345" s="189" t="s">
        <v>202</v>
      </c>
      <c r="C345" s="182"/>
      <c r="D345" s="163"/>
      <c r="E345" s="164"/>
      <c r="F345" s="164"/>
      <c r="G345" s="165"/>
    </row>
    <row r="346" spans="1:7" ht="12.75" customHeight="1">
      <c r="A346" s="188"/>
      <c r="B346" s="189" t="s">
        <v>203</v>
      </c>
      <c r="C346" s="182"/>
      <c r="D346" s="163"/>
      <c r="E346" s="164"/>
      <c r="F346" s="164"/>
      <c r="G346" s="186"/>
    </row>
    <row r="347" spans="1:7" ht="12.75" customHeight="1">
      <c r="A347" s="188"/>
      <c r="B347" s="189" t="s">
        <v>364</v>
      </c>
      <c r="C347" s="182"/>
      <c r="D347" s="163"/>
      <c r="E347" s="164"/>
      <c r="F347" s="164"/>
      <c r="G347" s="165"/>
    </row>
    <row r="348" spans="1:7" ht="12.75" customHeight="1">
      <c r="A348" s="188"/>
      <c r="B348" s="189" t="s">
        <v>204</v>
      </c>
      <c r="C348" s="182"/>
      <c r="D348" s="163"/>
      <c r="E348" s="164"/>
      <c r="F348" s="164"/>
      <c r="G348" s="165"/>
    </row>
    <row r="349" spans="1:7" ht="13.5" customHeight="1">
      <c r="A349" s="188"/>
      <c r="B349" s="189" t="s">
        <v>365</v>
      </c>
      <c r="C349" s="182"/>
      <c r="D349" s="163"/>
      <c r="E349" s="164"/>
      <c r="F349" s="164"/>
      <c r="G349" s="165"/>
    </row>
    <row r="350" spans="1:7" ht="13.5" customHeight="1">
      <c r="A350" s="188"/>
      <c r="B350" s="184" t="s">
        <v>205</v>
      </c>
      <c r="C350" s="182"/>
      <c r="D350" s="163"/>
      <c r="E350" s="164"/>
      <c r="F350" s="164"/>
      <c r="G350" s="165"/>
    </row>
    <row r="351" spans="1:7" ht="13.5" customHeight="1">
      <c r="A351" s="188"/>
      <c r="B351" s="187" t="s">
        <v>206</v>
      </c>
      <c r="C351" s="190"/>
      <c r="D351" s="163"/>
      <c r="E351" s="164"/>
      <c r="F351" s="164"/>
      <c r="G351" s="165"/>
    </row>
    <row r="352" spans="1:7" ht="13.5" customHeight="1">
      <c r="A352" s="188"/>
      <c r="B352" s="189" t="s">
        <v>207</v>
      </c>
      <c r="C352" s="190"/>
      <c r="D352" s="163"/>
      <c r="E352" s="164"/>
      <c r="F352" s="164"/>
      <c r="G352" s="165"/>
    </row>
    <row r="353" spans="1:7" ht="13.5" customHeight="1">
      <c r="A353" s="188"/>
      <c r="B353" s="189" t="s">
        <v>208</v>
      </c>
      <c r="C353" s="190"/>
      <c r="D353" s="163"/>
      <c r="E353" s="164"/>
      <c r="F353" s="164"/>
      <c r="G353" s="165"/>
    </row>
    <row r="354" spans="1:7" ht="13.5" customHeight="1">
      <c r="A354" s="188"/>
      <c r="B354" s="189" t="s">
        <v>331</v>
      </c>
      <c r="C354" s="190"/>
      <c r="D354" s="163"/>
      <c r="E354" s="164"/>
      <c r="F354" s="164"/>
      <c r="G354" s="165"/>
    </row>
    <row r="355" spans="1:7" ht="13.5" customHeight="1">
      <c r="A355" s="188"/>
      <c r="B355" s="189" t="s">
        <v>359</v>
      </c>
      <c r="C355" s="190"/>
      <c r="D355" s="163"/>
      <c r="E355" s="164"/>
      <c r="F355" s="164"/>
      <c r="G355" s="165"/>
    </row>
    <row r="356" spans="1:7" ht="12.75" customHeight="1">
      <c r="A356" s="188"/>
      <c r="B356" s="189" t="s">
        <v>360</v>
      </c>
      <c r="C356" s="190"/>
      <c r="D356" s="163"/>
      <c r="E356" s="164"/>
      <c r="F356" s="164"/>
      <c r="G356" s="165"/>
    </row>
    <row r="357" spans="1:7" ht="13.5" customHeight="1">
      <c r="A357" s="188"/>
      <c r="B357" s="189" t="s">
        <v>361</v>
      </c>
      <c r="C357" s="190"/>
      <c r="D357" s="163"/>
      <c r="E357" s="164"/>
      <c r="F357" s="164"/>
      <c r="G357" s="165"/>
    </row>
    <row r="358" spans="1:7" ht="13.5" customHeight="1">
      <c r="A358" s="188"/>
      <c r="B358" s="189" t="s">
        <v>362</v>
      </c>
      <c r="C358" s="182"/>
      <c r="D358" s="163"/>
      <c r="E358" s="164"/>
      <c r="F358" s="164"/>
      <c r="G358" s="186"/>
    </row>
    <row r="359" spans="1:7" ht="13.5" customHeight="1">
      <c r="A359" s="188"/>
      <c r="B359" s="189" t="s">
        <v>363</v>
      </c>
      <c r="C359" s="190"/>
      <c r="D359" s="163"/>
      <c r="E359" s="164"/>
      <c r="F359" s="164"/>
      <c r="G359" s="186"/>
    </row>
    <row r="360" spans="1:7" ht="13.5" customHeight="1">
      <c r="A360" s="188"/>
      <c r="B360" s="189" t="s">
        <v>446</v>
      </c>
      <c r="C360" s="190"/>
      <c r="D360" s="163"/>
      <c r="E360" s="164"/>
      <c r="F360" s="164"/>
      <c r="G360" s="186"/>
    </row>
    <row r="361" spans="1:7" ht="13.5" customHeight="1">
      <c r="A361" s="188"/>
      <c r="B361" s="184" t="s">
        <v>209</v>
      </c>
      <c r="C361" s="182">
        <v>50</v>
      </c>
      <c r="D361" s="163"/>
      <c r="E361" s="164"/>
      <c r="F361" s="164"/>
      <c r="G361" s="186"/>
    </row>
    <row r="362" spans="1:7" ht="12.75" customHeight="1">
      <c r="A362" s="188"/>
      <c r="B362" s="187" t="s">
        <v>210</v>
      </c>
      <c r="C362" s="190"/>
      <c r="D362" s="191"/>
      <c r="E362" s="192"/>
      <c r="F362" s="192"/>
      <c r="G362" s="186"/>
    </row>
    <row r="363" spans="1:7" ht="13.5" customHeight="1">
      <c r="A363" s="174"/>
      <c r="B363" s="189" t="s">
        <v>211</v>
      </c>
      <c r="C363" s="182"/>
      <c r="D363" s="163"/>
      <c r="E363" s="164"/>
      <c r="F363" s="164"/>
      <c r="G363" s="186"/>
    </row>
    <row r="364" spans="1:7" ht="13.5" customHeight="1">
      <c r="A364" s="188"/>
      <c r="B364" s="193" t="s">
        <v>345</v>
      </c>
      <c r="C364" s="190"/>
      <c r="D364" s="163"/>
      <c r="E364" s="164"/>
      <c r="F364" s="164"/>
      <c r="G364" s="186"/>
    </row>
    <row r="365" spans="1:7" ht="13.5" customHeight="1">
      <c r="A365" s="188"/>
      <c r="B365" s="187" t="s">
        <v>212</v>
      </c>
      <c r="C365" s="190"/>
      <c r="D365" s="163"/>
      <c r="E365" s="164"/>
      <c r="F365" s="164"/>
      <c r="G365" s="186"/>
    </row>
    <row r="366" spans="1:7" ht="13.5" customHeight="1">
      <c r="A366" s="188"/>
      <c r="B366" s="189" t="s">
        <v>213</v>
      </c>
      <c r="C366" s="190"/>
      <c r="D366" s="163"/>
      <c r="E366" s="164"/>
      <c r="F366" s="164"/>
      <c r="G366" s="186"/>
    </row>
    <row r="367" spans="1:7" ht="13.5" customHeight="1">
      <c r="A367" s="174"/>
      <c r="B367" s="189" t="s">
        <v>214</v>
      </c>
      <c r="C367" s="182"/>
      <c r="D367" s="163"/>
      <c r="E367" s="164"/>
      <c r="F367" s="164"/>
      <c r="G367" s="165"/>
    </row>
    <row r="368" spans="1:7" ht="13.5" customHeight="1">
      <c r="A368" s="194"/>
      <c r="B368" s="195" t="s">
        <v>215</v>
      </c>
      <c r="C368" s="196"/>
      <c r="D368" s="197"/>
      <c r="E368" s="198"/>
      <c r="F368" s="198"/>
      <c r="G368" s="199"/>
    </row>
    <row r="369" spans="1:7" ht="12.75" customHeight="1">
      <c r="A369" s="200"/>
      <c r="B369" s="201">
        <v>7</v>
      </c>
      <c r="C369" s="202"/>
      <c r="D369" s="202"/>
      <c r="E369" s="202"/>
      <c r="F369" s="202"/>
      <c r="G369" s="203"/>
    </row>
    <row r="370" spans="1:7" ht="12.75" customHeight="1">
      <c r="A370" s="502" t="s">
        <v>1</v>
      </c>
      <c r="B370" s="502" t="s">
        <v>2</v>
      </c>
      <c r="C370" s="503" t="s">
        <v>3</v>
      </c>
      <c r="D370" s="498" t="s">
        <v>4</v>
      </c>
      <c r="E370" s="498"/>
      <c r="F370" s="498"/>
      <c r="G370" s="498"/>
    </row>
    <row r="371" spans="1:7" ht="12.75" customHeight="1">
      <c r="A371" s="502"/>
      <c r="B371" s="502"/>
      <c r="C371" s="503"/>
      <c r="D371" s="10">
        <v>1</v>
      </c>
      <c r="E371" s="11">
        <v>2</v>
      </c>
      <c r="F371" s="11">
        <v>3</v>
      </c>
      <c r="G371" s="12">
        <v>4</v>
      </c>
    </row>
    <row r="372" spans="1:7" ht="13.5" customHeight="1">
      <c r="A372" s="188"/>
      <c r="B372" s="204" t="s">
        <v>216</v>
      </c>
      <c r="C372" s="205">
        <v>15</v>
      </c>
      <c r="D372" s="206"/>
      <c r="E372" s="164"/>
      <c r="F372" s="164"/>
      <c r="G372" s="186"/>
    </row>
    <row r="373" spans="1:7" ht="13.5" customHeight="1">
      <c r="A373" s="188"/>
      <c r="B373" s="207" t="s">
        <v>217</v>
      </c>
      <c r="C373" s="205"/>
      <c r="D373" s="206"/>
      <c r="E373" s="164"/>
      <c r="F373" s="164"/>
      <c r="G373" s="186"/>
    </row>
    <row r="374" spans="1:7" ht="12.75" customHeight="1">
      <c r="A374" s="188"/>
      <c r="B374" s="207" t="s">
        <v>419</v>
      </c>
      <c r="C374" s="205"/>
      <c r="D374" s="206"/>
      <c r="E374" s="164"/>
      <c r="F374" s="164"/>
      <c r="G374" s="186"/>
    </row>
    <row r="375" spans="1:7" ht="12.75" customHeight="1">
      <c r="A375" s="188"/>
      <c r="B375" s="208"/>
      <c r="C375" s="205"/>
      <c r="D375" s="206"/>
      <c r="E375" s="164"/>
      <c r="F375" s="164"/>
      <c r="G375" s="186"/>
    </row>
    <row r="376" spans="1:7" ht="12.75" customHeight="1">
      <c r="A376" s="188"/>
      <c r="B376" s="204" t="s">
        <v>218</v>
      </c>
      <c r="C376" s="205">
        <v>100</v>
      </c>
      <c r="D376" s="206"/>
      <c r="E376" s="164"/>
      <c r="F376" s="164"/>
      <c r="G376" s="186"/>
    </row>
    <row r="377" spans="1:7" ht="12.75" customHeight="1">
      <c r="A377" s="188"/>
      <c r="B377" s="204"/>
      <c r="C377" s="205"/>
      <c r="D377" s="206"/>
      <c r="E377" s="164"/>
      <c r="F377" s="164"/>
      <c r="G377" s="186"/>
    </row>
    <row r="378" spans="1:7" ht="12.75" customHeight="1">
      <c r="A378" s="188"/>
      <c r="B378" s="204" t="s">
        <v>219</v>
      </c>
      <c r="C378" s="205"/>
      <c r="D378" s="206"/>
      <c r="E378" s="164"/>
      <c r="F378" s="164"/>
      <c r="G378" s="186"/>
    </row>
    <row r="379" spans="1:7" ht="12.75" customHeight="1">
      <c r="A379" s="188"/>
      <c r="B379" s="207" t="s">
        <v>366</v>
      </c>
      <c r="C379" s="209"/>
      <c r="D379" s="206"/>
      <c r="E379" s="164"/>
      <c r="F379" s="164"/>
      <c r="G379" s="186"/>
    </row>
    <row r="380" spans="1:7" ht="12.75" customHeight="1">
      <c r="A380" s="188"/>
      <c r="B380" s="207"/>
      <c r="C380" s="209"/>
      <c r="D380" s="206"/>
      <c r="E380" s="164"/>
      <c r="F380" s="164"/>
      <c r="G380" s="186"/>
    </row>
    <row r="381" spans="1:7" ht="12.75" customHeight="1">
      <c r="A381" s="188"/>
      <c r="B381" s="210" t="s">
        <v>220</v>
      </c>
      <c r="C381" s="205"/>
      <c r="D381" s="206"/>
      <c r="E381" s="164"/>
      <c r="F381" s="164"/>
      <c r="G381" s="186"/>
    </row>
    <row r="382" spans="1:7" ht="12.75" customHeight="1">
      <c r="A382" s="188"/>
      <c r="B382" s="207" t="s">
        <v>221</v>
      </c>
      <c r="C382" s="205"/>
      <c r="D382" s="206"/>
      <c r="E382" s="164"/>
      <c r="F382" s="164"/>
      <c r="G382" s="186"/>
    </row>
    <row r="383" spans="1:7" ht="12.75" customHeight="1">
      <c r="A383" s="188"/>
      <c r="B383" s="207" t="s">
        <v>367</v>
      </c>
      <c r="C383" s="205"/>
      <c r="D383" s="206"/>
      <c r="E383" s="164"/>
      <c r="F383" s="164"/>
      <c r="G383" s="186"/>
    </row>
    <row r="384" spans="1:7" ht="12.75" customHeight="1">
      <c r="A384" s="188"/>
      <c r="B384" s="207"/>
      <c r="C384" s="205"/>
      <c r="D384" s="206"/>
      <c r="E384" s="164"/>
      <c r="F384" s="164"/>
      <c r="G384" s="186"/>
    </row>
    <row r="385" spans="1:7" ht="12.75" customHeight="1">
      <c r="A385" s="188"/>
      <c r="B385" s="204" t="s">
        <v>222</v>
      </c>
      <c r="C385" s="205"/>
      <c r="D385" s="206"/>
      <c r="E385" s="164"/>
      <c r="F385" s="164"/>
      <c r="G385" s="186"/>
    </row>
    <row r="386" spans="1:7" ht="12.75" customHeight="1">
      <c r="A386" s="188"/>
      <c r="B386" s="210" t="s">
        <v>223</v>
      </c>
      <c r="C386" s="205"/>
      <c r="D386" s="206"/>
      <c r="E386" s="164"/>
      <c r="F386" s="164"/>
      <c r="G386" s="186"/>
    </row>
    <row r="387" spans="1:7" ht="12.75" customHeight="1">
      <c r="A387" s="188"/>
      <c r="B387" s="207" t="s">
        <v>224</v>
      </c>
      <c r="C387" s="205"/>
      <c r="D387" s="206"/>
      <c r="E387" s="164"/>
      <c r="F387" s="164"/>
      <c r="G387" s="186"/>
    </row>
    <row r="388" spans="1:7" ht="12.75" customHeight="1">
      <c r="A388" s="188"/>
      <c r="B388" s="207"/>
      <c r="C388" s="205"/>
      <c r="D388" s="206"/>
      <c r="E388" s="164"/>
      <c r="F388" s="164"/>
      <c r="G388" s="186"/>
    </row>
    <row r="389" spans="1:7" ht="13.5" customHeight="1">
      <c r="A389" s="188"/>
      <c r="B389" s="204" t="s">
        <v>225</v>
      </c>
      <c r="C389" s="205"/>
      <c r="D389" s="206"/>
      <c r="E389" s="164"/>
      <c r="F389" s="164"/>
      <c r="G389" s="186"/>
    </row>
    <row r="390" spans="1:7" ht="13.5" customHeight="1">
      <c r="A390" s="188"/>
      <c r="B390" s="207" t="s">
        <v>226</v>
      </c>
      <c r="C390" s="205"/>
      <c r="D390" s="206"/>
      <c r="E390" s="164"/>
      <c r="F390" s="164"/>
      <c r="G390" s="186"/>
    </row>
    <row r="391" spans="1:7" ht="13.5" customHeight="1">
      <c r="A391" s="188"/>
      <c r="B391" s="211" t="s">
        <v>368</v>
      </c>
      <c r="C391" s="209"/>
      <c r="D391" s="206"/>
      <c r="E391" s="164"/>
      <c r="F391" s="164"/>
      <c r="G391" s="186"/>
    </row>
    <row r="392" spans="1:7" ht="13.5" customHeight="1">
      <c r="A392" s="188"/>
      <c r="B392" s="212"/>
      <c r="C392" s="209"/>
      <c r="D392" s="206"/>
      <c r="E392" s="164"/>
      <c r="F392" s="164"/>
      <c r="G392" s="186"/>
    </row>
    <row r="393" spans="1:7" ht="13.5" customHeight="1">
      <c r="A393" s="188"/>
      <c r="B393" s="213" t="s">
        <v>227</v>
      </c>
      <c r="C393" s="205">
        <v>25</v>
      </c>
      <c r="D393" s="206"/>
      <c r="E393" s="164"/>
      <c r="F393" s="164"/>
      <c r="G393" s="186"/>
    </row>
    <row r="394" spans="1:7" ht="12.75" customHeight="1">
      <c r="A394" s="188"/>
      <c r="B394" s="210" t="s">
        <v>228</v>
      </c>
      <c r="C394" s="205"/>
      <c r="D394" s="206"/>
      <c r="E394" s="164"/>
      <c r="F394" s="164"/>
      <c r="G394" s="186"/>
    </row>
    <row r="395" spans="1:7" ht="12.75" customHeight="1">
      <c r="A395" s="188"/>
      <c r="B395" s="207" t="s">
        <v>229</v>
      </c>
      <c r="C395" s="209"/>
      <c r="D395" s="206"/>
      <c r="E395" s="164"/>
      <c r="F395" s="164"/>
      <c r="G395" s="186"/>
    </row>
    <row r="396" spans="1:7" ht="12.75" customHeight="1">
      <c r="A396" s="188"/>
      <c r="B396" s="210" t="s">
        <v>230</v>
      </c>
      <c r="C396" s="205"/>
      <c r="D396" s="206"/>
      <c r="E396" s="164"/>
      <c r="F396" s="164"/>
      <c r="G396" s="186"/>
    </row>
    <row r="397" spans="1:7" ht="12.75" customHeight="1">
      <c r="A397" s="188"/>
      <c r="B397" s="207" t="s">
        <v>231</v>
      </c>
      <c r="C397" s="205"/>
      <c r="D397" s="206"/>
      <c r="E397" s="164"/>
      <c r="F397" s="164"/>
      <c r="G397" s="186"/>
    </row>
    <row r="398" spans="1:7" ht="12.75" customHeight="1">
      <c r="A398" s="188"/>
      <c r="B398" s="210" t="s">
        <v>232</v>
      </c>
      <c r="C398" s="205"/>
      <c r="D398" s="206"/>
      <c r="E398" s="164"/>
      <c r="F398" s="164"/>
      <c r="G398" s="186"/>
    </row>
    <row r="399" spans="1:7" ht="12.75" customHeight="1">
      <c r="A399" s="188"/>
      <c r="B399" s="210" t="s">
        <v>233</v>
      </c>
      <c r="C399" s="205"/>
      <c r="D399" s="206"/>
      <c r="E399" s="164"/>
      <c r="F399" s="164"/>
      <c r="G399" s="186"/>
    </row>
    <row r="400" spans="1:7" ht="12.75" customHeight="1">
      <c r="A400" s="188"/>
      <c r="B400" s="211" t="s">
        <v>234</v>
      </c>
      <c r="C400" s="205"/>
      <c r="D400" s="206"/>
      <c r="E400" s="164"/>
      <c r="F400" s="164"/>
      <c r="G400" s="186"/>
    </row>
    <row r="401" spans="1:7" ht="12.75" customHeight="1">
      <c r="A401" s="188"/>
      <c r="B401" s="211"/>
      <c r="C401" s="205"/>
      <c r="D401" s="206"/>
      <c r="E401" s="164"/>
      <c r="F401" s="164"/>
      <c r="G401" s="186"/>
    </row>
    <row r="402" spans="1:7" ht="12.75" customHeight="1">
      <c r="A402" s="188"/>
      <c r="B402" s="204" t="s">
        <v>235</v>
      </c>
      <c r="C402" s="205">
        <v>80</v>
      </c>
      <c r="D402" s="206"/>
      <c r="E402" s="164"/>
      <c r="F402" s="164"/>
      <c r="G402" s="186"/>
    </row>
    <row r="403" spans="1:7" ht="12.75" customHeight="1">
      <c r="A403" s="188"/>
      <c r="B403" s="204" t="s">
        <v>236</v>
      </c>
      <c r="C403" s="205"/>
      <c r="D403" s="206"/>
      <c r="E403" s="164"/>
      <c r="F403" s="164"/>
      <c r="G403" s="186"/>
    </row>
    <row r="404" spans="1:7" ht="12.75" customHeight="1">
      <c r="A404" s="188"/>
      <c r="B404" s="210" t="s">
        <v>237</v>
      </c>
      <c r="C404" s="205"/>
      <c r="D404" s="206"/>
      <c r="E404" s="164"/>
      <c r="F404" s="164"/>
      <c r="G404" s="186"/>
    </row>
    <row r="405" spans="1:7" ht="12.75" customHeight="1">
      <c r="A405" s="188"/>
      <c r="B405" s="210" t="s">
        <v>238</v>
      </c>
      <c r="C405" s="205"/>
      <c r="D405" s="206"/>
      <c r="E405" s="164"/>
      <c r="F405" s="164"/>
      <c r="G405" s="186"/>
    </row>
    <row r="406" spans="1:7" ht="12.75" customHeight="1">
      <c r="A406" s="188"/>
      <c r="B406" s="210" t="s">
        <v>239</v>
      </c>
      <c r="C406" s="205"/>
      <c r="D406" s="206"/>
      <c r="E406" s="164"/>
      <c r="F406" s="164"/>
      <c r="G406" s="186"/>
    </row>
    <row r="407" spans="1:7" ht="13.5" customHeight="1">
      <c r="A407" s="188"/>
      <c r="B407" s="210" t="s">
        <v>240</v>
      </c>
      <c r="C407" s="205"/>
      <c r="D407" s="206"/>
      <c r="E407" s="164"/>
      <c r="F407" s="164"/>
      <c r="G407" s="186"/>
    </row>
    <row r="408" spans="1:7" ht="13.5" customHeight="1">
      <c r="A408" s="188"/>
      <c r="B408" s="207" t="s">
        <v>369</v>
      </c>
      <c r="C408" s="205"/>
      <c r="D408" s="206"/>
      <c r="E408" s="164"/>
      <c r="F408" s="164"/>
      <c r="G408" s="186"/>
    </row>
    <row r="409" spans="1:7" ht="13.5" customHeight="1">
      <c r="A409" s="188"/>
      <c r="B409" s="214" t="s">
        <v>370</v>
      </c>
      <c r="C409" s="205"/>
      <c r="D409" s="206"/>
      <c r="E409" s="164"/>
      <c r="F409" s="164"/>
      <c r="G409" s="186"/>
    </row>
    <row r="410" spans="1:7" ht="13.5" customHeight="1">
      <c r="A410" s="188"/>
      <c r="B410" s="207" t="s">
        <v>241</v>
      </c>
      <c r="C410" s="205"/>
      <c r="D410" s="206"/>
      <c r="E410" s="164"/>
      <c r="F410" s="164"/>
      <c r="G410" s="186"/>
    </row>
    <row r="411" spans="1:7" ht="13.5" customHeight="1">
      <c r="A411" s="188"/>
      <c r="B411" s="207" t="s">
        <v>454</v>
      </c>
      <c r="C411" s="205"/>
      <c r="D411" s="206"/>
      <c r="E411" s="164"/>
      <c r="F411" s="164"/>
      <c r="G411" s="186"/>
    </row>
    <row r="412" spans="1:7" ht="13.5" customHeight="1">
      <c r="A412" s="188"/>
      <c r="B412" s="207" t="s">
        <v>474</v>
      </c>
      <c r="C412" s="205"/>
      <c r="D412" s="206"/>
      <c r="E412" s="164"/>
      <c r="F412" s="164"/>
      <c r="G412" s="186"/>
    </row>
    <row r="413" spans="1:7" ht="13.5" customHeight="1">
      <c r="A413" s="188"/>
      <c r="B413" s="207" t="s">
        <v>475</v>
      </c>
      <c r="C413" s="205"/>
      <c r="D413" s="206"/>
      <c r="E413" s="164"/>
      <c r="F413" s="164"/>
      <c r="G413" s="186"/>
    </row>
    <row r="414" spans="1:7" ht="13.5" customHeight="1">
      <c r="A414" s="188"/>
      <c r="B414" s="211" t="s">
        <v>242</v>
      </c>
      <c r="C414" s="215"/>
      <c r="D414" s="206"/>
      <c r="E414" s="164"/>
      <c r="F414" s="164"/>
      <c r="G414" s="186"/>
    </row>
    <row r="415" spans="1:7" ht="13.5" customHeight="1">
      <c r="A415" s="216"/>
      <c r="B415" s="208" t="s">
        <v>456</v>
      </c>
      <c r="C415" s="217"/>
      <c r="D415" s="218"/>
      <c r="E415" s="219"/>
      <c r="F415" s="219"/>
      <c r="G415" s="220"/>
    </row>
    <row r="416" spans="1:7" ht="13.5" customHeight="1">
      <c r="A416" s="216"/>
      <c r="B416" s="208" t="s">
        <v>457</v>
      </c>
      <c r="C416" s="217"/>
      <c r="D416" s="218"/>
      <c r="E416" s="219"/>
      <c r="F416" s="219"/>
      <c r="G416" s="220"/>
    </row>
    <row r="417" spans="1:7" ht="12.75" customHeight="1">
      <c r="A417" s="216"/>
      <c r="B417" s="213" t="s">
        <v>243</v>
      </c>
      <c r="C417" s="217">
        <v>4</v>
      </c>
      <c r="D417" s="218"/>
      <c r="E417" s="219"/>
      <c r="F417" s="219"/>
      <c r="G417" s="220"/>
    </row>
    <row r="418" spans="1:7" ht="12.75" customHeight="1">
      <c r="A418" s="188"/>
      <c r="B418" s="207" t="s">
        <v>371</v>
      </c>
      <c r="C418" s="215"/>
      <c r="D418" s="206"/>
      <c r="E418" s="164"/>
      <c r="F418" s="164"/>
      <c r="G418" s="186"/>
    </row>
    <row r="419" spans="1:7" ht="12.75" customHeight="1">
      <c r="A419" s="188"/>
      <c r="B419" s="207" t="s">
        <v>244</v>
      </c>
      <c r="C419" s="215"/>
      <c r="D419" s="206"/>
      <c r="E419" s="164"/>
      <c r="F419" s="164"/>
      <c r="G419" s="186"/>
    </row>
    <row r="420" spans="1:7" ht="12.75" customHeight="1">
      <c r="A420" s="188"/>
      <c r="B420" s="207"/>
      <c r="C420" s="215"/>
      <c r="D420" s="206"/>
      <c r="E420" s="164"/>
      <c r="F420" s="164"/>
      <c r="G420" s="186"/>
    </row>
    <row r="421" spans="1:7" ht="12.75" customHeight="1">
      <c r="A421" s="188"/>
      <c r="B421" s="204" t="s">
        <v>245</v>
      </c>
      <c r="C421" s="215">
        <v>10</v>
      </c>
      <c r="D421" s="206"/>
      <c r="E421" s="164"/>
      <c r="F421" s="164"/>
      <c r="G421" s="186"/>
    </row>
    <row r="422" spans="1:7" ht="12.75" customHeight="1">
      <c r="A422" s="188"/>
      <c r="B422" s="207" t="s">
        <v>246</v>
      </c>
      <c r="C422" s="215"/>
      <c r="D422" s="206"/>
      <c r="E422" s="164"/>
      <c r="F422" s="164"/>
      <c r="G422" s="186"/>
    </row>
    <row r="423" spans="1:7" ht="12.75" customHeight="1">
      <c r="A423" s="188"/>
      <c r="B423" s="207" t="s">
        <v>346</v>
      </c>
      <c r="C423" s="215"/>
      <c r="D423" s="206"/>
      <c r="E423" s="164"/>
      <c r="F423" s="164"/>
      <c r="G423" s="186"/>
    </row>
    <row r="424" spans="1:7" ht="12.75" customHeight="1">
      <c r="A424" s="188"/>
      <c r="B424" s="207" t="s">
        <v>247</v>
      </c>
      <c r="C424" s="215"/>
      <c r="D424" s="206"/>
      <c r="E424" s="164"/>
      <c r="F424" s="164"/>
      <c r="G424" s="186"/>
    </row>
    <row r="425" spans="1:7" ht="13.5" customHeight="1">
      <c r="A425" s="188"/>
      <c r="B425" s="207" t="s">
        <v>248</v>
      </c>
      <c r="C425" s="215"/>
      <c r="D425" s="206"/>
      <c r="E425" s="164"/>
      <c r="F425" s="164"/>
      <c r="G425" s="186"/>
    </row>
    <row r="426" spans="1:7" ht="13.5" customHeight="1">
      <c r="A426" s="188"/>
      <c r="B426" s="207" t="s">
        <v>249</v>
      </c>
      <c r="C426" s="215"/>
      <c r="D426" s="206"/>
      <c r="E426" s="164"/>
      <c r="F426" s="164"/>
      <c r="G426" s="186"/>
    </row>
    <row r="427" spans="1:7" ht="13.5" customHeight="1">
      <c r="A427" s="216"/>
      <c r="B427" s="221" t="s">
        <v>250</v>
      </c>
      <c r="C427" s="222">
        <v>50</v>
      </c>
      <c r="D427" s="223"/>
      <c r="E427" s="219"/>
      <c r="F427" s="219"/>
      <c r="G427" s="220"/>
    </row>
    <row r="428" spans="1:7" ht="13.5" customHeight="1">
      <c r="A428" s="188"/>
      <c r="B428" s="189" t="s">
        <v>396</v>
      </c>
      <c r="C428" s="224"/>
      <c r="D428" s="163"/>
      <c r="E428" s="164"/>
      <c r="F428" s="164"/>
      <c r="G428" s="186"/>
    </row>
    <row r="429" spans="1:7" ht="13.5" customHeight="1">
      <c r="A429" s="188"/>
      <c r="B429" s="225" t="s">
        <v>387</v>
      </c>
      <c r="C429" s="224"/>
      <c r="D429" s="163"/>
      <c r="E429" s="164"/>
      <c r="F429" s="164"/>
      <c r="G429" s="186"/>
    </row>
    <row r="430" spans="1:7" ht="13.5" customHeight="1">
      <c r="A430" s="188"/>
      <c r="B430" s="225" t="s">
        <v>393</v>
      </c>
      <c r="C430" s="224"/>
      <c r="D430" s="163"/>
      <c r="E430" s="164"/>
      <c r="F430" s="164"/>
      <c r="G430" s="186"/>
    </row>
    <row r="431" spans="1:7" ht="13.5" customHeight="1">
      <c r="A431" s="188"/>
      <c r="B431" s="225" t="s">
        <v>388</v>
      </c>
      <c r="C431" s="224"/>
      <c r="D431" s="163"/>
      <c r="E431" s="164"/>
      <c r="F431" s="164"/>
      <c r="G431" s="186"/>
    </row>
    <row r="432" spans="1:7" ht="13.5" customHeight="1">
      <c r="A432" s="478"/>
      <c r="B432" s="479" t="s">
        <v>477</v>
      </c>
      <c r="C432" s="480"/>
      <c r="D432" s="481"/>
      <c r="E432" s="482"/>
      <c r="F432" s="482"/>
      <c r="G432" s="483"/>
    </row>
    <row r="433" spans="1:7" ht="13.5" customHeight="1">
      <c r="A433" s="478"/>
      <c r="B433" s="479" t="s">
        <v>478</v>
      </c>
      <c r="C433" s="480"/>
      <c r="D433" s="481"/>
      <c r="E433" s="482"/>
      <c r="F433" s="482"/>
      <c r="G433" s="483"/>
    </row>
    <row r="434" spans="1:7" ht="12.75" customHeight="1" thickBot="1">
      <c r="A434" s="194"/>
      <c r="B434" s="226" t="s">
        <v>397</v>
      </c>
      <c r="C434" s="227"/>
      <c r="D434" s="197"/>
      <c r="E434" s="198"/>
      <c r="F434" s="198"/>
      <c r="G434" s="199"/>
    </row>
    <row r="435" spans="1:7" ht="12.75" customHeight="1">
      <c r="A435" s="228"/>
      <c r="B435" s="90">
        <v>8</v>
      </c>
      <c r="C435" s="229"/>
      <c r="D435" s="230"/>
      <c r="E435" s="230"/>
      <c r="F435" s="230"/>
      <c r="G435" s="231"/>
    </row>
    <row r="436" spans="1:7" ht="12.75" customHeight="1">
      <c r="A436" s="502" t="s">
        <v>1</v>
      </c>
      <c r="B436" s="502" t="s">
        <v>2</v>
      </c>
      <c r="C436" s="503" t="s">
        <v>3</v>
      </c>
      <c r="D436" s="498" t="s">
        <v>4</v>
      </c>
      <c r="E436" s="498"/>
      <c r="F436" s="498"/>
      <c r="G436" s="498"/>
    </row>
    <row r="437" spans="1:7" ht="12.75" customHeight="1">
      <c r="A437" s="502"/>
      <c r="B437" s="502"/>
      <c r="C437" s="503"/>
      <c r="D437" s="9">
        <v>1</v>
      </c>
      <c r="E437" s="9">
        <v>2</v>
      </c>
      <c r="F437" s="9">
        <v>3</v>
      </c>
      <c r="G437" s="9">
        <v>4</v>
      </c>
    </row>
    <row r="438" spans="1:7" ht="12.75" customHeight="1">
      <c r="A438" s="188"/>
      <c r="B438" s="221" t="s">
        <v>251</v>
      </c>
      <c r="C438" s="232">
        <v>40</v>
      </c>
      <c r="D438" s="206"/>
      <c r="E438" s="164"/>
      <c r="F438" s="164"/>
      <c r="G438" s="186"/>
    </row>
    <row r="439" spans="1:7" ht="12.75" customHeight="1">
      <c r="A439" s="188"/>
      <c r="B439" s="187" t="s">
        <v>252</v>
      </c>
      <c r="C439" s="215"/>
      <c r="D439" s="206"/>
      <c r="E439" s="164"/>
      <c r="F439" s="164"/>
      <c r="G439" s="186"/>
    </row>
    <row r="440" spans="1:7" ht="12.75" customHeight="1">
      <c r="A440" s="188"/>
      <c r="B440" s="189" t="s">
        <v>441</v>
      </c>
      <c r="C440" s="215"/>
      <c r="D440" s="206"/>
      <c r="E440" s="164"/>
      <c r="F440" s="164"/>
      <c r="G440" s="186"/>
    </row>
    <row r="441" spans="1:7" ht="12.75" customHeight="1">
      <c r="A441" s="188"/>
      <c r="B441" s="189" t="s">
        <v>253</v>
      </c>
      <c r="C441" s="215"/>
      <c r="D441" s="206"/>
      <c r="E441" s="164"/>
      <c r="F441" s="164"/>
      <c r="G441" s="186"/>
    </row>
    <row r="442" spans="1:7" ht="12.75" customHeight="1">
      <c r="A442" s="188"/>
      <c r="B442" s="179" t="s">
        <v>254</v>
      </c>
      <c r="C442" s="215"/>
      <c r="D442" s="206"/>
      <c r="E442" s="164"/>
      <c r="F442" s="164"/>
      <c r="G442" s="186"/>
    </row>
    <row r="443" spans="1:7" ht="12.75" customHeight="1">
      <c r="A443" s="188"/>
      <c r="B443" s="189" t="s">
        <v>255</v>
      </c>
      <c r="C443" s="215"/>
      <c r="D443" s="206"/>
      <c r="E443" s="164"/>
      <c r="F443" s="164"/>
      <c r="G443" s="186"/>
    </row>
    <row r="444" spans="1:7" ht="12.75" customHeight="1">
      <c r="A444" s="188"/>
      <c r="B444" s="187" t="s">
        <v>256</v>
      </c>
      <c r="C444" s="215"/>
      <c r="D444" s="206"/>
      <c r="E444" s="164"/>
      <c r="F444" s="164"/>
      <c r="G444" s="186"/>
    </row>
    <row r="445" spans="1:7" ht="12.75" customHeight="1">
      <c r="A445" s="188"/>
      <c r="B445" s="187" t="s">
        <v>257</v>
      </c>
      <c r="C445" s="215"/>
      <c r="D445" s="206"/>
      <c r="E445" s="164"/>
      <c r="F445" s="164"/>
      <c r="G445" s="186"/>
    </row>
    <row r="446" spans="1:7" ht="12.75" customHeight="1">
      <c r="A446" s="188"/>
      <c r="B446" s="187"/>
      <c r="C446" s="215"/>
      <c r="D446" s="206"/>
      <c r="E446" s="164"/>
      <c r="F446" s="164"/>
      <c r="G446" s="186"/>
    </row>
    <row r="447" spans="1:7" ht="12.75" customHeight="1">
      <c r="A447" s="188"/>
      <c r="B447" s="187" t="s">
        <v>258</v>
      </c>
      <c r="C447" s="215">
        <v>100</v>
      </c>
      <c r="D447" s="206"/>
      <c r="E447" s="164"/>
      <c r="F447" s="164"/>
      <c r="G447" s="186"/>
    </row>
    <row r="448" spans="1:7" ht="12.75" customHeight="1">
      <c r="A448" s="188"/>
      <c r="B448" s="187" t="s">
        <v>259</v>
      </c>
      <c r="C448" s="215"/>
      <c r="D448" s="206"/>
      <c r="E448" s="164"/>
      <c r="F448" s="164"/>
      <c r="G448" s="186"/>
    </row>
    <row r="449" spans="1:7" ht="12.75" customHeight="1">
      <c r="A449" s="188"/>
      <c r="B449" s="189" t="s">
        <v>260</v>
      </c>
      <c r="C449" s="215"/>
      <c r="D449" s="206"/>
      <c r="E449" s="164"/>
      <c r="F449" s="164"/>
      <c r="G449" s="186"/>
    </row>
    <row r="450" spans="1:7" ht="12.75" customHeight="1">
      <c r="A450" s="188"/>
      <c r="B450" s="189"/>
      <c r="C450" s="215"/>
      <c r="D450" s="206"/>
      <c r="E450" s="164"/>
      <c r="F450" s="164"/>
      <c r="G450" s="186"/>
    </row>
    <row r="451" spans="1:7" ht="12.75" customHeight="1">
      <c r="A451" s="188"/>
      <c r="B451" s="187" t="s">
        <v>261</v>
      </c>
      <c r="C451" s="215">
        <v>280</v>
      </c>
      <c r="D451" s="206"/>
      <c r="E451" s="164"/>
      <c r="F451" s="164"/>
      <c r="G451" s="186"/>
    </row>
    <row r="452" spans="1:7" ht="12.75" customHeight="1">
      <c r="A452" s="188"/>
      <c r="B452" s="225" t="s">
        <v>262</v>
      </c>
      <c r="C452" s="215"/>
      <c r="D452" s="206"/>
      <c r="E452" s="164"/>
      <c r="F452" s="164"/>
      <c r="G452" s="186"/>
    </row>
    <row r="453" spans="1:7" ht="12.75" customHeight="1">
      <c r="A453" s="188"/>
      <c r="B453" s="225" t="s">
        <v>263</v>
      </c>
      <c r="C453" s="215"/>
      <c r="D453" s="206"/>
      <c r="E453" s="164"/>
      <c r="F453" s="164"/>
      <c r="G453" s="186"/>
    </row>
    <row r="454" spans="1:7" ht="12.75" customHeight="1">
      <c r="A454" s="188"/>
      <c r="B454" s="225" t="s">
        <v>476</v>
      </c>
      <c r="C454" s="215"/>
      <c r="D454" s="206"/>
      <c r="E454" s="164"/>
      <c r="F454" s="164"/>
      <c r="G454" s="186"/>
    </row>
    <row r="455" spans="1:7" ht="12.75" customHeight="1">
      <c r="A455" s="188"/>
      <c r="B455" s="225" t="s">
        <v>264</v>
      </c>
      <c r="C455" s="215"/>
      <c r="D455" s="206"/>
      <c r="E455" s="164"/>
      <c r="F455" s="164"/>
      <c r="G455" s="186"/>
    </row>
    <row r="456" spans="1:7" ht="12.75" customHeight="1">
      <c r="A456" s="188"/>
      <c r="B456" s="225" t="s">
        <v>265</v>
      </c>
      <c r="C456" s="215"/>
      <c r="D456" s="206"/>
      <c r="E456" s="164"/>
      <c r="F456" s="164"/>
      <c r="G456" s="186"/>
    </row>
    <row r="457" spans="1:7" ht="12.75" customHeight="1">
      <c r="A457" s="188"/>
      <c r="B457" s="233" t="s">
        <v>266</v>
      </c>
      <c r="C457" s="215"/>
      <c r="D457" s="206"/>
      <c r="E457" s="164"/>
      <c r="F457" s="164"/>
      <c r="G457" s="186"/>
    </row>
    <row r="458" spans="1:7" ht="12.75" customHeight="1">
      <c r="A458" s="188"/>
      <c r="B458" s="494" t="s">
        <v>480</v>
      </c>
      <c r="C458" s="215">
        <v>50</v>
      </c>
      <c r="D458" s="206"/>
      <c r="E458" s="164"/>
      <c r="F458" s="164"/>
      <c r="G458" s="186"/>
    </row>
    <row r="459" spans="1:7" ht="12.75" customHeight="1">
      <c r="A459" s="188"/>
      <c r="B459" s="494" t="s">
        <v>481</v>
      </c>
      <c r="C459" s="215"/>
      <c r="D459" s="206"/>
      <c r="E459" s="164"/>
      <c r="F459" s="164"/>
      <c r="G459" s="186"/>
    </row>
    <row r="460" spans="1:7" ht="12.75" customHeight="1">
      <c r="A460" s="188"/>
      <c r="B460" s="189"/>
      <c r="C460" s="215"/>
      <c r="D460" s="206"/>
      <c r="E460" s="164"/>
      <c r="F460" s="164"/>
      <c r="G460" s="186"/>
    </row>
    <row r="461" spans="1:7" ht="12.75" customHeight="1">
      <c r="A461" s="234"/>
      <c r="B461" s="235" t="s">
        <v>267</v>
      </c>
      <c r="C461" s="236">
        <f>C314+C318+C321</f>
        <v>7782</v>
      </c>
      <c r="D461" s="237">
        <f>D314+D318+D321</f>
        <v>1980</v>
      </c>
      <c r="E461" s="238">
        <f>+E314+E318+E321</f>
        <v>1980</v>
      </c>
      <c r="F461" s="238">
        <f>F314+F318+F321</f>
        <v>1981</v>
      </c>
      <c r="G461" s="239">
        <f>G314+G318+G321</f>
        <v>1981</v>
      </c>
    </row>
    <row r="462" spans="1:7" ht="13.5" customHeight="1">
      <c r="A462" s="240"/>
      <c r="B462" s="241"/>
      <c r="C462" s="242"/>
      <c r="D462" s="206"/>
      <c r="E462" s="164"/>
      <c r="F462" s="164"/>
      <c r="G462" s="165"/>
    </row>
    <row r="463" spans="1:7" ht="13.5" customHeight="1">
      <c r="A463" s="240"/>
      <c r="B463" s="243" t="s">
        <v>268</v>
      </c>
      <c r="C463" s="209"/>
      <c r="D463" s="206"/>
      <c r="E463" s="164"/>
      <c r="F463" s="164"/>
      <c r="G463" s="165"/>
    </row>
    <row r="464" spans="1:7" ht="13.5" customHeight="1">
      <c r="A464" s="240"/>
      <c r="B464" s="243"/>
      <c r="C464" s="209"/>
      <c r="D464" s="206"/>
      <c r="E464" s="164"/>
      <c r="F464" s="164"/>
      <c r="G464" s="165"/>
    </row>
    <row r="465" spans="1:7" ht="13.5" customHeight="1">
      <c r="A465" s="244"/>
      <c r="B465" s="245" t="s">
        <v>269</v>
      </c>
      <c r="C465" s="246"/>
      <c r="D465" s="247"/>
      <c r="E465" s="178"/>
      <c r="F465" s="178"/>
      <c r="G465" s="165"/>
    </row>
    <row r="466" spans="1:7" ht="13.5" customHeight="1">
      <c r="A466" s="244"/>
      <c r="B466" s="245"/>
      <c r="C466" s="246"/>
      <c r="D466" s="247"/>
      <c r="E466" s="178"/>
      <c r="F466" s="178"/>
      <c r="G466" s="165"/>
    </row>
    <row r="467" spans="1:7" ht="12.75" customHeight="1">
      <c r="A467" s="244" t="s">
        <v>106</v>
      </c>
      <c r="B467" s="248" t="s">
        <v>187</v>
      </c>
      <c r="C467" s="407">
        <f>D467+E467+F467+G467</f>
        <v>1676</v>
      </c>
      <c r="D467" s="247">
        <v>419</v>
      </c>
      <c r="E467" s="178">
        <v>419</v>
      </c>
      <c r="F467" s="178">
        <v>419</v>
      </c>
      <c r="G467" s="165">
        <v>419</v>
      </c>
    </row>
    <row r="468" spans="1:7" ht="12.75" customHeight="1">
      <c r="A468" s="250"/>
      <c r="B468" s="188" t="s">
        <v>188</v>
      </c>
      <c r="C468" s="249"/>
      <c r="D468" s="247"/>
      <c r="E468" s="178"/>
      <c r="F468" s="178"/>
      <c r="G468" s="165"/>
    </row>
    <row r="469" spans="1:7" ht="12.75" customHeight="1">
      <c r="A469" s="174"/>
      <c r="B469" s="35" t="s">
        <v>10</v>
      </c>
      <c r="C469" s="251"/>
      <c r="D469" s="247"/>
      <c r="E469" s="178"/>
      <c r="F469" s="178"/>
      <c r="G469" s="165"/>
    </row>
    <row r="470" spans="1:7" ht="12.75" customHeight="1">
      <c r="A470" s="252"/>
      <c r="B470" s="188" t="s">
        <v>380</v>
      </c>
      <c r="C470" s="253"/>
      <c r="D470" s="254"/>
      <c r="E470" s="255"/>
      <c r="F470" s="255"/>
      <c r="G470" s="256"/>
    </row>
    <row r="471" spans="1:7" ht="12.75" customHeight="1">
      <c r="A471" s="252" t="s">
        <v>11</v>
      </c>
      <c r="B471" s="248" t="s">
        <v>325</v>
      </c>
      <c r="C471" s="407">
        <f>D471+E471+F471+G471</f>
        <v>536</v>
      </c>
      <c r="D471" s="254">
        <v>134</v>
      </c>
      <c r="E471" s="255">
        <v>134</v>
      </c>
      <c r="F471" s="255">
        <v>134</v>
      </c>
      <c r="G471" s="399">
        <v>134</v>
      </c>
    </row>
    <row r="472" spans="1:7" ht="12.75" customHeight="1">
      <c r="A472" s="174" t="s">
        <v>189</v>
      </c>
      <c r="B472" s="188" t="s">
        <v>381</v>
      </c>
      <c r="C472" s="253"/>
      <c r="D472" s="258"/>
      <c r="E472" s="259"/>
      <c r="F472" s="259"/>
      <c r="G472" s="260"/>
    </row>
    <row r="473" spans="1:7" ht="12.75" customHeight="1">
      <c r="A473" s="174"/>
      <c r="B473" s="188"/>
      <c r="C473" s="253"/>
      <c r="D473" s="258"/>
      <c r="E473" s="259"/>
      <c r="F473" s="259"/>
      <c r="G473" s="260"/>
    </row>
    <row r="474" spans="1:7" ht="12.75" customHeight="1">
      <c r="A474" s="261" t="s">
        <v>270</v>
      </c>
      <c r="B474" s="262" t="s">
        <v>271</v>
      </c>
      <c r="C474" s="249">
        <f>D474+E474+F474+G474</f>
        <v>32</v>
      </c>
      <c r="D474" s="257">
        <v>8</v>
      </c>
      <c r="E474" s="259">
        <v>8</v>
      </c>
      <c r="F474" s="259">
        <v>8</v>
      </c>
      <c r="G474" s="260">
        <v>8</v>
      </c>
    </row>
    <row r="475" spans="1:7" ht="12.75" customHeight="1">
      <c r="A475" s="174" t="s">
        <v>272</v>
      </c>
      <c r="B475" s="263" t="s">
        <v>273</v>
      </c>
      <c r="C475" s="264"/>
      <c r="D475" s="247"/>
      <c r="E475" s="178"/>
      <c r="F475" s="178"/>
      <c r="G475" s="165"/>
    </row>
    <row r="476" spans="1:7" ht="13.5" customHeight="1">
      <c r="A476" s="174"/>
      <c r="B476" s="189" t="s">
        <v>274</v>
      </c>
      <c r="C476" s="264"/>
      <c r="D476" s="265"/>
      <c r="E476" s="266"/>
      <c r="F476" s="266"/>
      <c r="G476" s="267"/>
    </row>
    <row r="477" spans="1:7" ht="13.5" customHeight="1">
      <c r="A477" s="252"/>
      <c r="B477" s="268" t="s">
        <v>275</v>
      </c>
      <c r="C477" s="269"/>
      <c r="D477" s="218"/>
      <c r="E477" s="219"/>
      <c r="F477" s="219"/>
      <c r="G477" s="256"/>
    </row>
    <row r="478" spans="1:7" ht="13.5" customHeight="1">
      <c r="A478" s="174"/>
      <c r="B478" s="189" t="s">
        <v>276</v>
      </c>
      <c r="C478" s="264"/>
      <c r="D478" s="206"/>
      <c r="E478" s="164"/>
      <c r="F478" s="164"/>
      <c r="G478" s="165"/>
    </row>
    <row r="479" spans="1:7" ht="13.5" customHeight="1">
      <c r="A479" s="174"/>
      <c r="B479" s="189" t="s">
        <v>277</v>
      </c>
      <c r="C479" s="264"/>
      <c r="D479" s="206"/>
      <c r="E479" s="164"/>
      <c r="F479" s="164"/>
      <c r="G479" s="165"/>
    </row>
    <row r="480" spans="1:7" ht="13.5" customHeight="1">
      <c r="A480" s="188"/>
      <c r="B480" s="189" t="s">
        <v>278</v>
      </c>
      <c r="C480" s="264"/>
      <c r="D480" s="206"/>
      <c r="E480" s="164"/>
      <c r="F480" s="164"/>
      <c r="G480" s="186"/>
    </row>
    <row r="481" spans="1:7" ht="13.5" customHeight="1">
      <c r="A481" s="188"/>
      <c r="B481" s="175" t="s">
        <v>279</v>
      </c>
      <c r="C481" s="264"/>
      <c r="D481" s="206"/>
      <c r="E481" s="164"/>
      <c r="F481" s="164"/>
      <c r="G481" s="165"/>
    </row>
    <row r="482" spans="1:7" ht="12.75" customHeight="1">
      <c r="A482" s="188"/>
      <c r="B482" s="189" t="s">
        <v>280</v>
      </c>
      <c r="C482" s="264"/>
      <c r="D482" s="206"/>
      <c r="E482" s="164"/>
      <c r="F482" s="164"/>
      <c r="G482" s="165"/>
    </row>
    <row r="483" spans="1:7" ht="12.75" customHeight="1">
      <c r="A483" s="188"/>
      <c r="B483" s="263" t="s">
        <v>281</v>
      </c>
      <c r="C483" s="264"/>
      <c r="D483" s="206"/>
      <c r="E483" s="164"/>
      <c r="F483" s="164"/>
      <c r="G483" s="165"/>
    </row>
    <row r="484" spans="1:7" ht="12.75" customHeight="1">
      <c r="A484" s="188"/>
      <c r="B484" s="225" t="s">
        <v>392</v>
      </c>
      <c r="C484" s="270"/>
      <c r="D484" s="206"/>
      <c r="E484" s="164"/>
      <c r="F484" s="164"/>
      <c r="G484" s="165"/>
    </row>
    <row r="485" spans="1:7" ht="12.75" customHeight="1">
      <c r="A485" s="188"/>
      <c r="B485" s="225" t="s">
        <v>391</v>
      </c>
      <c r="C485" s="270"/>
      <c r="D485" s="206"/>
      <c r="E485" s="164"/>
      <c r="F485" s="164"/>
      <c r="G485" s="165"/>
    </row>
    <row r="486" spans="1:7" ht="13.5" customHeight="1">
      <c r="A486" s="188"/>
      <c r="B486" s="189" t="s">
        <v>470</v>
      </c>
      <c r="C486" s="271"/>
      <c r="D486" s="206"/>
      <c r="E486" s="164"/>
      <c r="F486" s="164"/>
      <c r="G486" s="165"/>
    </row>
    <row r="487" spans="1:7" ht="13.5" customHeight="1">
      <c r="A487" s="188"/>
      <c r="B487" s="272" t="s">
        <v>282</v>
      </c>
      <c r="C487" s="273">
        <f>SUM(C467:C486)</f>
        <v>2244</v>
      </c>
      <c r="D487" s="274">
        <f>D467+D471+D474</f>
        <v>561</v>
      </c>
      <c r="E487" s="274">
        <f>E467+E471+E474</f>
        <v>561</v>
      </c>
      <c r="F487" s="274">
        <f>F467+F471+F474</f>
        <v>561</v>
      </c>
      <c r="G487" s="275">
        <f>G467+G471+G474</f>
        <v>561</v>
      </c>
    </row>
    <row r="488" spans="1:7" ht="13.5" customHeight="1">
      <c r="A488" s="188"/>
      <c r="B488" s="272"/>
      <c r="C488" s="273"/>
      <c r="D488" s="274"/>
      <c r="E488" s="276"/>
      <c r="F488" s="276"/>
      <c r="G488" s="277"/>
    </row>
    <row r="489" spans="1:7" ht="13.5" customHeight="1">
      <c r="A489" s="216"/>
      <c r="B489" s="278" t="s">
        <v>283</v>
      </c>
      <c r="C489" s="279"/>
      <c r="D489" s="218"/>
      <c r="E489" s="219"/>
      <c r="F489" s="219"/>
      <c r="G489" s="256"/>
    </row>
    <row r="490" spans="1:7" ht="13.5" customHeight="1">
      <c r="A490" s="216"/>
      <c r="B490" s="278"/>
      <c r="C490" s="279"/>
      <c r="D490" s="218"/>
      <c r="E490" s="219"/>
      <c r="F490" s="219"/>
      <c r="G490" s="256"/>
    </row>
    <row r="491" spans="1:7" ht="13.5" customHeight="1">
      <c r="A491" s="188"/>
      <c r="B491" s="280" t="s">
        <v>284</v>
      </c>
      <c r="C491" s="281"/>
      <c r="D491" s="206"/>
      <c r="E491" s="164"/>
      <c r="F491" s="164"/>
      <c r="G491" s="186"/>
    </row>
    <row r="492" spans="1:7" ht="13.5" customHeight="1">
      <c r="A492" s="282"/>
      <c r="B492" s="280" t="s">
        <v>285</v>
      </c>
      <c r="C492" s="271"/>
      <c r="D492" s="206"/>
      <c r="E492" s="164"/>
      <c r="F492" s="164"/>
      <c r="G492" s="165"/>
    </row>
    <row r="493" spans="1:7" ht="13.5" customHeight="1">
      <c r="A493" s="282"/>
      <c r="B493" s="283" t="s">
        <v>286</v>
      </c>
      <c r="C493" s="271"/>
      <c r="D493" s="206"/>
      <c r="E493" s="164"/>
      <c r="F493" s="164"/>
      <c r="G493" s="186"/>
    </row>
    <row r="494" spans="1:7" ht="13.5" customHeight="1">
      <c r="A494" s="282"/>
      <c r="B494" s="207" t="s">
        <v>287</v>
      </c>
      <c r="C494" s="271"/>
      <c r="D494" s="206"/>
      <c r="E494" s="164"/>
      <c r="F494" s="164"/>
      <c r="G494" s="165"/>
    </row>
    <row r="495" spans="1:7" ht="13.5" customHeight="1">
      <c r="A495" s="282"/>
      <c r="B495" s="207" t="s">
        <v>288</v>
      </c>
      <c r="C495" s="271"/>
      <c r="D495" s="206"/>
      <c r="E495" s="164"/>
      <c r="F495" s="164"/>
      <c r="G495" s="165"/>
    </row>
    <row r="496" spans="1:7" ht="12.75" customHeight="1" thickBot="1">
      <c r="A496" s="284"/>
      <c r="B496" s="285"/>
      <c r="C496" s="286"/>
      <c r="D496" s="287"/>
      <c r="E496" s="198"/>
      <c r="F496" s="198"/>
      <c r="G496" s="288"/>
    </row>
    <row r="497" spans="1:7" ht="12.75" customHeight="1">
      <c r="A497" s="228"/>
      <c r="B497" s="90">
        <v>9</v>
      </c>
      <c r="C497" s="229"/>
      <c r="D497" s="230"/>
      <c r="E497" s="230"/>
      <c r="F497" s="230"/>
      <c r="G497" s="231"/>
    </row>
    <row r="498" spans="1:7" ht="12.75" customHeight="1">
      <c r="A498" s="502" t="s">
        <v>1</v>
      </c>
      <c r="B498" s="502" t="s">
        <v>2</v>
      </c>
      <c r="C498" s="503" t="s">
        <v>3</v>
      </c>
      <c r="D498" s="498" t="s">
        <v>4</v>
      </c>
      <c r="E498" s="498"/>
      <c r="F498" s="498"/>
      <c r="G498" s="498"/>
    </row>
    <row r="499" spans="1:7" ht="12.75" customHeight="1">
      <c r="A499" s="502"/>
      <c r="B499" s="502"/>
      <c r="C499" s="503"/>
      <c r="D499" s="9">
        <v>1</v>
      </c>
      <c r="E499" s="9">
        <v>2</v>
      </c>
      <c r="F499" s="9">
        <v>3</v>
      </c>
      <c r="G499" s="9">
        <v>4</v>
      </c>
    </row>
    <row r="500" spans="1:7" ht="11.25" customHeight="1">
      <c r="A500" s="282"/>
      <c r="B500" s="207" t="s">
        <v>289</v>
      </c>
      <c r="C500" s="289"/>
      <c r="D500" s="290"/>
      <c r="E500" s="291"/>
      <c r="F500" s="291"/>
      <c r="G500" s="292"/>
    </row>
    <row r="501" spans="1:7" ht="11.25" customHeight="1">
      <c r="A501" s="282"/>
      <c r="B501" s="207" t="s">
        <v>290</v>
      </c>
      <c r="C501" s="271"/>
      <c r="D501" s="163"/>
      <c r="E501" s="164"/>
      <c r="F501" s="164"/>
      <c r="G501" s="165"/>
    </row>
    <row r="502" spans="1:7" ht="11.25" customHeight="1">
      <c r="A502" s="282"/>
      <c r="B502" s="207" t="s">
        <v>291</v>
      </c>
      <c r="C502" s="271"/>
      <c r="D502" s="163"/>
      <c r="E502" s="164"/>
      <c r="F502" s="164"/>
      <c r="G502" s="165"/>
    </row>
    <row r="503" spans="1:7" ht="11.25" customHeight="1">
      <c r="A503" s="282"/>
      <c r="B503" s="207" t="s">
        <v>450</v>
      </c>
      <c r="C503" s="271"/>
      <c r="D503" s="163"/>
      <c r="E503" s="164"/>
      <c r="F503" s="164"/>
      <c r="G503" s="165"/>
    </row>
    <row r="504" spans="1:7" ht="11.25" customHeight="1">
      <c r="A504" s="282"/>
      <c r="B504" s="207" t="s">
        <v>292</v>
      </c>
      <c r="C504" s="271"/>
      <c r="D504" s="293"/>
      <c r="E504" s="294"/>
      <c r="F504" s="294"/>
      <c r="G504" s="295"/>
    </row>
    <row r="505" spans="1:7" ht="11.25" customHeight="1">
      <c r="A505" s="282"/>
      <c r="B505" s="207" t="s">
        <v>293</v>
      </c>
      <c r="C505" s="271" t="s">
        <v>335</v>
      </c>
      <c r="D505" s="296"/>
      <c r="E505" s="297"/>
      <c r="F505" s="297"/>
      <c r="G505" s="295"/>
    </row>
    <row r="506" spans="1:7" ht="11.25" customHeight="1">
      <c r="A506" s="282"/>
      <c r="B506" s="207" t="s">
        <v>339</v>
      </c>
      <c r="C506" s="271"/>
      <c r="D506" s="298"/>
      <c r="E506" s="299"/>
      <c r="F506" s="299"/>
      <c r="G506" s="300"/>
    </row>
    <row r="507" spans="1:7" ht="11.25" customHeight="1">
      <c r="A507" s="282"/>
      <c r="B507" s="207" t="s">
        <v>340</v>
      </c>
      <c r="C507" s="271"/>
      <c r="D507" s="296"/>
      <c r="E507" s="297"/>
      <c r="F507" s="297"/>
      <c r="G507" s="295"/>
    </row>
    <row r="508" spans="1:7" ht="11.25" customHeight="1">
      <c r="A508" s="282"/>
      <c r="B508" s="207" t="s">
        <v>294</v>
      </c>
      <c r="C508" s="301"/>
      <c r="D508" s="302"/>
      <c r="E508" s="303"/>
      <c r="F508" s="297"/>
      <c r="G508" s="295"/>
    </row>
    <row r="509" spans="1:7" ht="11.25" customHeight="1">
      <c r="A509" s="282"/>
      <c r="B509" s="211" t="s">
        <v>295</v>
      </c>
      <c r="C509" s="304"/>
      <c r="D509" s="302"/>
      <c r="E509" s="303"/>
      <c r="F509" s="297"/>
      <c r="G509" s="295"/>
    </row>
    <row r="510" spans="1:7" ht="11.25" customHeight="1">
      <c r="A510" s="282"/>
      <c r="B510" s="207" t="s">
        <v>296</v>
      </c>
      <c r="C510" s="301"/>
      <c r="D510" s="302"/>
      <c r="E510" s="303"/>
      <c r="F510" s="297"/>
      <c r="G510" s="295"/>
    </row>
    <row r="511" spans="1:7" ht="11.25" customHeight="1">
      <c r="A511" s="282"/>
      <c r="B511" s="207" t="s">
        <v>401</v>
      </c>
      <c r="C511" s="301"/>
      <c r="D511" s="302"/>
      <c r="E511" s="303"/>
      <c r="F511" s="297"/>
      <c r="G511" s="295"/>
    </row>
    <row r="512" spans="1:7" ht="11.25" customHeight="1">
      <c r="A512" s="282"/>
      <c r="B512" s="207" t="s">
        <v>297</v>
      </c>
      <c r="C512" s="305">
        <f>D512+E512+F512+G512</f>
        <v>10</v>
      </c>
      <c r="D512" s="298">
        <v>2</v>
      </c>
      <c r="E512" s="299">
        <v>2</v>
      </c>
      <c r="F512" s="299">
        <v>3</v>
      </c>
      <c r="G512" s="295">
        <v>3</v>
      </c>
    </row>
    <row r="513" spans="1:7" ht="11.25" customHeight="1">
      <c r="A513" s="282"/>
      <c r="B513" s="207"/>
      <c r="C513" s="305"/>
      <c r="D513" s="298"/>
      <c r="E513" s="299"/>
      <c r="F513" s="299"/>
      <c r="G513" s="295"/>
    </row>
    <row r="514" spans="1:7" ht="11.25" customHeight="1">
      <c r="A514" s="282"/>
      <c r="B514" s="211" t="s">
        <v>451</v>
      </c>
      <c r="C514" s="305"/>
      <c r="D514" s="298"/>
      <c r="E514" s="299"/>
      <c r="F514" s="299"/>
      <c r="G514" s="295"/>
    </row>
    <row r="515" spans="1:7" ht="11.25" customHeight="1">
      <c r="A515" s="282"/>
      <c r="B515" s="207" t="s">
        <v>452</v>
      </c>
      <c r="C515" s="305"/>
      <c r="D515" s="298"/>
      <c r="E515" s="299"/>
      <c r="F515" s="299"/>
      <c r="G515" s="295"/>
    </row>
    <row r="516" spans="1:7" ht="11.25" customHeight="1">
      <c r="A516" s="282"/>
      <c r="B516" s="207" t="s">
        <v>462</v>
      </c>
      <c r="C516" s="305">
        <f>D516+E516+F516+G516</f>
        <v>200</v>
      </c>
      <c r="D516" s="298">
        <v>50</v>
      </c>
      <c r="E516" s="299">
        <v>50</v>
      </c>
      <c r="F516" s="299">
        <v>50</v>
      </c>
      <c r="G516" s="295">
        <v>50</v>
      </c>
    </row>
    <row r="517" spans="1:7" ht="11.25" customHeight="1">
      <c r="A517" s="282"/>
      <c r="B517" s="211" t="s">
        <v>472</v>
      </c>
      <c r="C517" s="305"/>
      <c r="D517" s="298"/>
      <c r="E517" s="299"/>
      <c r="F517" s="299"/>
      <c r="G517" s="295"/>
    </row>
    <row r="518" spans="1:7" ht="11.25" customHeight="1">
      <c r="A518" s="282"/>
      <c r="B518" s="207"/>
      <c r="C518" s="305"/>
      <c r="D518" s="298"/>
      <c r="E518" s="299"/>
      <c r="F518" s="299"/>
      <c r="G518" s="295"/>
    </row>
    <row r="519" spans="1:7" ht="11.25" customHeight="1">
      <c r="A519" s="212"/>
      <c r="B519" s="280" t="s">
        <v>298</v>
      </c>
      <c r="C519" s="281"/>
      <c r="D519" s="306"/>
      <c r="E519" s="307"/>
      <c r="F519" s="307"/>
      <c r="G519" s="308"/>
    </row>
    <row r="520" spans="1:7" ht="11.25" customHeight="1">
      <c r="A520" s="212"/>
      <c r="B520" s="309" t="s">
        <v>299</v>
      </c>
      <c r="C520" s="310"/>
      <c r="D520" s="311"/>
      <c r="E520" s="312"/>
      <c r="F520" s="312"/>
      <c r="G520" s="313"/>
    </row>
    <row r="521" spans="1:7" ht="11.25" customHeight="1">
      <c r="A521" s="212"/>
      <c r="B521" s="314" t="s">
        <v>353</v>
      </c>
      <c r="C521" s="310"/>
      <c r="D521" s="311"/>
      <c r="E521" s="312"/>
      <c r="F521" s="312"/>
      <c r="G521" s="313"/>
    </row>
    <row r="522" spans="1:7" ht="11.25" customHeight="1">
      <c r="A522" s="212"/>
      <c r="B522" s="402" t="s">
        <v>348</v>
      </c>
      <c r="C522" s="310"/>
      <c r="D522" s="311"/>
      <c r="E522" s="312"/>
      <c r="F522" s="312"/>
      <c r="G522" s="313"/>
    </row>
    <row r="523" spans="1:7" ht="11.25" customHeight="1">
      <c r="A523" s="212"/>
      <c r="B523" s="314" t="s">
        <v>328</v>
      </c>
      <c r="C523" s="310"/>
      <c r="D523" s="311"/>
      <c r="E523" s="312"/>
      <c r="F523" s="312"/>
      <c r="G523" s="313"/>
    </row>
    <row r="524" spans="1:7" ht="11.25" customHeight="1">
      <c r="A524" s="212"/>
      <c r="B524" s="402" t="s">
        <v>347</v>
      </c>
      <c r="C524" s="310"/>
      <c r="D524" s="311"/>
      <c r="E524" s="312"/>
      <c r="F524" s="312"/>
      <c r="G524" s="313"/>
    </row>
    <row r="525" spans="1:7" ht="11.25" customHeight="1">
      <c r="A525" s="212"/>
      <c r="B525" s="314" t="s">
        <v>329</v>
      </c>
      <c r="C525" s="310"/>
      <c r="D525" s="311"/>
      <c r="E525" s="312"/>
      <c r="F525" s="312"/>
      <c r="G525" s="313"/>
    </row>
    <row r="526" spans="1:7" ht="11.25" customHeight="1">
      <c r="A526" s="212"/>
      <c r="B526" s="402" t="s">
        <v>300</v>
      </c>
      <c r="C526" s="310"/>
      <c r="D526" s="311"/>
      <c r="E526" s="312"/>
      <c r="F526" s="312"/>
      <c r="G526" s="313"/>
    </row>
    <row r="527" spans="1:7" ht="11.25" customHeight="1">
      <c r="A527" s="315"/>
      <c r="B527" s="207" t="s">
        <v>453</v>
      </c>
      <c r="C527" s="310"/>
      <c r="D527" s="316"/>
      <c r="E527" s="317"/>
      <c r="F527" s="317"/>
      <c r="G527" s="267"/>
    </row>
    <row r="528" spans="1:7" ht="11.25" customHeight="1">
      <c r="A528" s="315"/>
      <c r="B528" s="309" t="s">
        <v>301</v>
      </c>
      <c r="C528" s="310"/>
      <c r="D528" s="318"/>
      <c r="E528" s="266"/>
      <c r="F528" s="266"/>
      <c r="G528" s="267"/>
    </row>
    <row r="529" spans="1:7" ht="12.75" customHeight="1">
      <c r="A529" s="319"/>
      <c r="B529" s="207" t="s">
        <v>398</v>
      </c>
      <c r="C529" s="310"/>
      <c r="D529" s="318"/>
      <c r="E529" s="266"/>
      <c r="F529" s="266"/>
      <c r="G529" s="267"/>
    </row>
    <row r="530" spans="1:7" ht="12.75" customHeight="1">
      <c r="A530" s="212"/>
      <c r="B530" s="309" t="s">
        <v>302</v>
      </c>
      <c r="C530" s="310"/>
      <c r="D530" s="311"/>
      <c r="E530" s="312"/>
      <c r="F530" s="312"/>
      <c r="G530" s="313"/>
    </row>
    <row r="531" spans="1:7" ht="11.25" customHeight="1">
      <c r="A531" s="212"/>
      <c r="B531" s="320" t="s">
        <v>336</v>
      </c>
      <c r="C531" s="264"/>
      <c r="D531" s="321"/>
      <c r="E531" s="322"/>
      <c r="F531" s="322"/>
      <c r="G531" s="323"/>
    </row>
    <row r="532" spans="1:7" ht="11.25" customHeight="1">
      <c r="A532" s="212"/>
      <c r="B532" s="320" t="s">
        <v>399</v>
      </c>
      <c r="C532" s="305">
        <f>D532+E532+F532+G532</f>
        <v>120</v>
      </c>
      <c r="D532" s="324">
        <v>30</v>
      </c>
      <c r="E532" s="325">
        <v>30</v>
      </c>
      <c r="F532" s="325">
        <v>30</v>
      </c>
      <c r="G532" s="165">
        <v>30</v>
      </c>
    </row>
    <row r="533" spans="1:7" ht="11.25" customHeight="1">
      <c r="A533" s="212"/>
      <c r="B533" s="320"/>
      <c r="C533" s="326"/>
      <c r="D533" s="327"/>
      <c r="E533" s="328"/>
      <c r="F533" s="328"/>
      <c r="G533" s="165"/>
    </row>
    <row r="534" spans="1:7" ht="11.25" customHeight="1">
      <c r="A534" s="212"/>
      <c r="B534" s="329" t="s">
        <v>303</v>
      </c>
      <c r="C534" s="305">
        <f>D534+E534+F534+G534</f>
        <v>328</v>
      </c>
      <c r="D534" s="330">
        <v>82</v>
      </c>
      <c r="E534" s="331">
        <v>82</v>
      </c>
      <c r="F534" s="331">
        <v>82</v>
      </c>
      <c r="G534" s="332">
        <v>82</v>
      </c>
    </row>
    <row r="535" spans="1:7" ht="11.25" customHeight="1">
      <c r="A535" s="212"/>
      <c r="B535" s="329" t="s">
        <v>444</v>
      </c>
      <c r="C535" s="326"/>
      <c r="D535" s="327"/>
      <c r="E535" s="328"/>
      <c r="F535" s="328"/>
      <c r="G535" s="165"/>
    </row>
    <row r="536" spans="1:7" ht="11.25" customHeight="1">
      <c r="A536" s="212"/>
      <c r="B536" s="329"/>
      <c r="C536" s="326"/>
      <c r="D536" s="327"/>
      <c r="E536" s="328"/>
      <c r="F536" s="328"/>
      <c r="G536" s="165"/>
    </row>
    <row r="537" spans="1:7" ht="11.25" customHeight="1">
      <c r="A537" s="212"/>
      <c r="B537" s="333" t="s">
        <v>304</v>
      </c>
      <c r="C537" s="305">
        <f>C512+C532+C534+C516</f>
        <v>658</v>
      </c>
      <c r="D537" s="334">
        <v>171</v>
      </c>
      <c r="E537" s="335">
        <v>172</v>
      </c>
      <c r="F537" s="335">
        <v>172</v>
      </c>
      <c r="G537" s="336">
        <v>171</v>
      </c>
    </row>
    <row r="538" spans="1:7" ht="11.25" customHeight="1">
      <c r="A538" s="315"/>
      <c r="B538" s="337"/>
      <c r="C538" s="305"/>
      <c r="D538" s="334"/>
      <c r="E538" s="335"/>
      <c r="F538" s="335"/>
      <c r="G538" s="336"/>
    </row>
    <row r="539" spans="1:7" ht="11.25" customHeight="1">
      <c r="A539" s="212"/>
      <c r="B539" s="338" t="s">
        <v>305</v>
      </c>
      <c r="C539" s="305">
        <f>D539+E539+F539+G539</f>
        <v>360</v>
      </c>
      <c r="D539" s="177">
        <v>90</v>
      </c>
      <c r="E539" s="178">
        <v>90</v>
      </c>
      <c r="F539" s="178">
        <v>90</v>
      </c>
      <c r="G539" s="165">
        <v>90</v>
      </c>
    </row>
    <row r="540" spans="1:7" ht="11.25" customHeight="1">
      <c r="A540" s="212"/>
      <c r="B540" s="340" t="s">
        <v>306</v>
      </c>
      <c r="C540" s="341"/>
      <c r="D540" s="324"/>
      <c r="E540" s="325"/>
      <c r="F540" s="325"/>
      <c r="G540" s="165"/>
    </row>
    <row r="541" spans="1:7" ht="11.25" customHeight="1">
      <c r="A541" s="212"/>
      <c r="B541" s="342" t="s">
        <v>307</v>
      </c>
      <c r="C541" s="339"/>
      <c r="D541" s="343"/>
      <c r="E541" s="344"/>
      <c r="F541" s="344"/>
      <c r="G541" s="345"/>
    </row>
    <row r="542" spans="1:7" ht="11.25" customHeight="1">
      <c r="A542" s="212"/>
      <c r="B542" s="346" t="s">
        <v>308</v>
      </c>
      <c r="C542" s="339"/>
      <c r="D542" s="347"/>
      <c r="E542" s="348"/>
      <c r="F542" s="348"/>
      <c r="G542" s="349"/>
    </row>
    <row r="543" spans="1:7" ht="11.25" customHeight="1">
      <c r="A543" s="212"/>
      <c r="B543" s="342" t="s">
        <v>484</v>
      </c>
      <c r="C543" s="305"/>
      <c r="D543" s="350"/>
      <c r="E543" s="351"/>
      <c r="F543" s="351"/>
      <c r="G543" s="352"/>
    </row>
    <row r="544" spans="1:7" ht="11.25" customHeight="1">
      <c r="A544" s="212"/>
      <c r="B544" s="342" t="s">
        <v>483</v>
      </c>
      <c r="C544" s="305"/>
      <c r="D544" s="350"/>
      <c r="E544" s="351"/>
      <c r="F544" s="351"/>
      <c r="G544" s="352"/>
    </row>
    <row r="545" spans="1:7" ht="11.25" customHeight="1">
      <c r="A545" s="212"/>
      <c r="B545" s="342"/>
      <c r="C545" s="305"/>
      <c r="D545" s="350"/>
      <c r="E545" s="351"/>
      <c r="F545" s="351"/>
      <c r="G545" s="352"/>
    </row>
    <row r="546" spans="1:7" ht="11.25" customHeight="1">
      <c r="A546" s="212"/>
      <c r="B546" s="353" t="s">
        <v>400</v>
      </c>
      <c r="C546" s="305">
        <v>1040</v>
      </c>
      <c r="D546" s="324">
        <v>260</v>
      </c>
      <c r="E546" s="325">
        <v>260</v>
      </c>
      <c r="F546" s="325">
        <v>260</v>
      </c>
      <c r="G546" s="165">
        <v>260</v>
      </c>
    </row>
    <row r="547" spans="1:7" ht="11.25" customHeight="1">
      <c r="A547" s="212"/>
      <c r="B547" s="342"/>
      <c r="C547" s="305"/>
      <c r="D547" s="350"/>
      <c r="E547" s="351"/>
      <c r="F547" s="351"/>
      <c r="G547" s="352"/>
    </row>
    <row r="548" spans="1:7" ht="11.25" customHeight="1">
      <c r="A548" s="212"/>
      <c r="B548" s="354" t="s">
        <v>309</v>
      </c>
      <c r="C548" s="305">
        <f>D548+E548+F548+G548</f>
        <v>1976</v>
      </c>
      <c r="D548" s="330">
        <v>494</v>
      </c>
      <c r="E548" s="331">
        <v>494</v>
      </c>
      <c r="F548" s="331">
        <v>494</v>
      </c>
      <c r="G548" s="332">
        <v>494</v>
      </c>
    </row>
    <row r="549" spans="1:7" ht="11.25" customHeight="1">
      <c r="A549" s="212"/>
      <c r="B549" s="355" t="s">
        <v>310</v>
      </c>
      <c r="C549" s="341"/>
      <c r="D549" s="330"/>
      <c r="E549" s="331"/>
      <c r="F549" s="331"/>
      <c r="G549" s="332"/>
    </row>
    <row r="550" spans="1:7" ht="12.75" customHeight="1">
      <c r="A550" s="212"/>
      <c r="B550" s="356" t="s">
        <v>311</v>
      </c>
      <c r="C550" s="341"/>
      <c r="D550" s="318"/>
      <c r="E550" s="266"/>
      <c r="F550" s="266"/>
      <c r="G550" s="267"/>
    </row>
    <row r="551" spans="1:7" ht="12.75" customHeight="1">
      <c r="A551" s="212"/>
      <c r="B551" s="320" t="s">
        <v>445</v>
      </c>
      <c r="C551" s="305"/>
      <c r="D551" s="350"/>
      <c r="E551" s="351"/>
      <c r="F551" s="351"/>
      <c r="G551" s="352"/>
    </row>
    <row r="552" spans="1:7" ht="12.75" customHeight="1">
      <c r="A552" s="212"/>
      <c r="B552" s="320"/>
      <c r="C552" s="305"/>
      <c r="D552" s="350"/>
      <c r="E552" s="351"/>
      <c r="F552" s="351"/>
      <c r="G552" s="352"/>
    </row>
    <row r="553" spans="1:7" ht="12.75" customHeight="1">
      <c r="A553" s="212"/>
      <c r="B553" s="357" t="s">
        <v>312</v>
      </c>
      <c r="C553" s="358">
        <f>C487+C537+C539+C546+C548</f>
        <v>6278</v>
      </c>
      <c r="D553" s="358">
        <f>D487+D537+D539+D546+D548</f>
        <v>1576</v>
      </c>
      <c r="E553" s="358">
        <f>E487+E537+E539+E546+E548</f>
        <v>1577</v>
      </c>
      <c r="F553" s="358">
        <f>F487+F537+F539+F546+F548</f>
        <v>1577</v>
      </c>
      <c r="G553" s="358">
        <f>G487+G537+G539+G546+G548</f>
        <v>1576</v>
      </c>
    </row>
    <row r="554" spans="1:7" ht="12.75" customHeight="1">
      <c r="A554" s="212"/>
      <c r="B554" s="359"/>
      <c r="C554" s="305"/>
      <c r="D554" s="350"/>
      <c r="E554" s="351"/>
      <c r="F554" s="351"/>
      <c r="G554" s="352"/>
    </row>
    <row r="555" spans="1:7" ht="12.75" customHeight="1">
      <c r="A555" s="212"/>
      <c r="B555" s="360" t="s">
        <v>313</v>
      </c>
      <c r="C555" s="361">
        <f>C307+C461+C553</f>
        <v>32417</v>
      </c>
      <c r="D555" s="362">
        <f>D307+D461+D553</f>
        <v>7959</v>
      </c>
      <c r="E555" s="363">
        <f>E307+E461+E553</f>
        <v>8140</v>
      </c>
      <c r="F555" s="363">
        <f>F307+F461+F553</f>
        <v>8233</v>
      </c>
      <c r="G555" s="364">
        <f>G307+G461+G553</f>
        <v>8243</v>
      </c>
    </row>
    <row r="556" spans="1:7" ht="12.75" customHeight="1">
      <c r="A556" s="365"/>
      <c r="B556" s="365"/>
      <c r="C556" s="366"/>
      <c r="D556" s="367"/>
      <c r="E556" s="368"/>
      <c r="F556" s="368"/>
      <c r="G556" s="369"/>
    </row>
    <row r="557" spans="1:7" ht="12.75" customHeight="1">
      <c r="A557" s="370"/>
      <c r="B557" s="370"/>
      <c r="C557" s="370"/>
      <c r="D557" s="370"/>
      <c r="E557" s="370"/>
      <c r="F557" s="370"/>
      <c r="G557" s="370"/>
    </row>
    <row r="558" spans="1:7" ht="12.75" customHeight="1">
      <c r="A558" s="371"/>
      <c r="B558" s="372" t="s">
        <v>314</v>
      </c>
      <c r="C558" s="373">
        <f>C12+C52+C179+C314+C467</f>
        <v>15488</v>
      </c>
      <c r="D558" s="374">
        <f>D12+D52+D179+D314+D467</f>
        <v>3734</v>
      </c>
      <c r="E558" s="375">
        <f>E12+E52+E179+E314+E467</f>
        <v>3869</v>
      </c>
      <c r="F558" s="375">
        <f>F12+F52+F179+F314+F467</f>
        <v>3942</v>
      </c>
      <c r="G558" s="376">
        <f>G12+G52+G179+G314+G467</f>
        <v>3943</v>
      </c>
    </row>
    <row r="559" spans="1:7" ht="12.75" customHeight="1">
      <c r="A559" s="371"/>
      <c r="B559" s="211" t="s">
        <v>315</v>
      </c>
      <c r="C559" s="377">
        <f>C17+C61+C183+C318+C471</f>
        <v>4871</v>
      </c>
      <c r="D559" s="378">
        <f>D17+D61+D183+D318+D471</f>
        <v>1174</v>
      </c>
      <c r="E559" s="379">
        <f>E17+E61+E183+E318+E471</f>
        <v>1217</v>
      </c>
      <c r="F559" s="379">
        <f>F17+F61+F183+F318+F471</f>
        <v>1240</v>
      </c>
      <c r="G559" s="380">
        <f>G17+G61+G183+G318+G471</f>
        <v>1240</v>
      </c>
    </row>
    <row r="560" spans="2:7" ht="12.75" customHeight="1">
      <c r="B560" s="211" t="s">
        <v>316</v>
      </c>
      <c r="C560" s="381">
        <f>C20+C66+C219</f>
        <v>1460</v>
      </c>
      <c r="D560" s="382">
        <f>D20+D66+D219</f>
        <v>365</v>
      </c>
      <c r="E560" s="383">
        <f>E20+E66+E219</f>
        <v>365</v>
      </c>
      <c r="F560" s="383">
        <f>F20+F66+F219</f>
        <v>365</v>
      </c>
      <c r="G560" s="384">
        <f>G20+G66+G219</f>
        <v>365</v>
      </c>
    </row>
    <row r="561" spans="2:7" ht="12.75" customHeight="1">
      <c r="B561" s="385" t="s">
        <v>317</v>
      </c>
      <c r="C561" s="386">
        <f>C20</f>
        <v>840</v>
      </c>
      <c r="D561" s="387">
        <f>D20</f>
        <v>210</v>
      </c>
      <c r="E561" s="388">
        <f>E20</f>
        <v>210</v>
      </c>
      <c r="F561" s="388">
        <f>F20</f>
        <v>210</v>
      </c>
      <c r="G561" s="389">
        <f>G20</f>
        <v>210</v>
      </c>
    </row>
    <row r="562" spans="2:7" ht="12.75" customHeight="1">
      <c r="B562" s="385" t="s">
        <v>318</v>
      </c>
      <c r="C562" s="386">
        <f>C66</f>
        <v>480</v>
      </c>
      <c r="D562" s="387">
        <f>D66</f>
        <v>120</v>
      </c>
      <c r="E562" s="388">
        <f>E66</f>
        <v>120</v>
      </c>
      <c r="F562" s="388">
        <f>F66</f>
        <v>120</v>
      </c>
      <c r="G562" s="389">
        <f>G66</f>
        <v>120</v>
      </c>
    </row>
    <row r="563" spans="2:7" ht="12.75" customHeight="1">
      <c r="B563" s="390" t="s">
        <v>319</v>
      </c>
      <c r="C563" s="391">
        <f>C219</f>
        <v>140</v>
      </c>
      <c r="D563" s="392">
        <f>D219</f>
        <v>35</v>
      </c>
      <c r="E563" s="393">
        <f>E219</f>
        <v>35</v>
      </c>
      <c r="F563" s="393">
        <f>F219</f>
        <v>35</v>
      </c>
      <c r="G563" s="394">
        <f>G219</f>
        <v>35</v>
      </c>
    </row>
    <row r="564" ht="12.75" customHeight="1"/>
    <row r="565" spans="2:4" ht="12.75">
      <c r="B565" t="s">
        <v>320</v>
      </c>
      <c r="D565" t="s">
        <v>390</v>
      </c>
    </row>
  </sheetData>
  <sheetProtection/>
  <mergeCells count="41">
    <mergeCell ref="A498:A499"/>
    <mergeCell ref="B498:B499"/>
    <mergeCell ref="C498:C499"/>
    <mergeCell ref="D498:G498"/>
    <mergeCell ref="A370:A371"/>
    <mergeCell ref="B370:B371"/>
    <mergeCell ref="C370:C371"/>
    <mergeCell ref="D370:G370"/>
    <mergeCell ref="A436:A437"/>
    <mergeCell ref="B436:B437"/>
    <mergeCell ref="C436:C437"/>
    <mergeCell ref="D436:G436"/>
    <mergeCell ref="A247:A248"/>
    <mergeCell ref="B247:B248"/>
    <mergeCell ref="C247:C248"/>
    <mergeCell ref="D247:G247"/>
    <mergeCell ref="A310:A311"/>
    <mergeCell ref="B310:B311"/>
    <mergeCell ref="C310:C311"/>
    <mergeCell ref="D310:G310"/>
    <mergeCell ref="A177:C177"/>
    <mergeCell ref="A178:B178"/>
    <mergeCell ref="A186:A187"/>
    <mergeCell ref="B186:B187"/>
    <mergeCell ref="C186:C187"/>
    <mergeCell ref="D186:G186"/>
    <mergeCell ref="A50:B50"/>
    <mergeCell ref="A64:A65"/>
    <mergeCell ref="B64:B65"/>
    <mergeCell ref="C64:C65"/>
    <mergeCell ref="D64:G64"/>
    <mergeCell ref="A125:A126"/>
    <mergeCell ref="B125:B126"/>
    <mergeCell ref="C125:C126"/>
    <mergeCell ref="D125:G125"/>
    <mergeCell ref="A5:A6"/>
    <mergeCell ref="B5:B6"/>
    <mergeCell ref="C5:C6"/>
    <mergeCell ref="D5:G5"/>
    <mergeCell ref="A10:B10"/>
    <mergeCell ref="B15:C15"/>
  </mergeCells>
  <printOptions/>
  <pageMargins left="0.19652777777777777" right="0.19652777777777777" top="0.33472222222222225" bottom="0.37430555555555556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2015-02-11T07:40:21Z</cp:lastPrinted>
  <dcterms:created xsi:type="dcterms:W3CDTF">2012-02-07T10:43:22Z</dcterms:created>
  <dcterms:modified xsi:type="dcterms:W3CDTF">2015-02-17T08:45:12Z</dcterms:modified>
  <cp:category/>
  <cp:version/>
  <cp:contentType/>
  <cp:contentStatus/>
</cp:coreProperties>
</file>